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eru\TREONZ Channel\"/>
    </mc:Choice>
  </mc:AlternateContent>
  <xr:revisionPtr revIDLastSave="0" documentId="8_{61EFE9AC-3652-463B-920B-59A71C614CF1}" xr6:coauthVersionLast="45" xr6:coauthVersionMax="45" xr10:uidLastSave="{00000000-0000-0000-0000-000000000000}"/>
  <bookViews>
    <workbookView xWindow="-120" yWindow="-120" windowWidth="20730" windowHeight="11160" firstSheet="4" activeTab="9" xr2:uid="{00000000-000D-0000-FFFF-FFFF00000000}"/>
  </bookViews>
  <sheets>
    <sheet name="PERALATAN" sheetId="1" r:id="rId1"/>
    <sheet name="BAHAN HABIS PAKAI" sheetId="2" r:id="rId2"/>
    <sheet name="PENYUSUTAN" sheetId="3" r:id="rId3"/>
    <sheet name="BIAYA OPERASIONAL" sheetId="5" r:id="rId4"/>
    <sheet name="TOTAL INVESTASI" sheetId="4" r:id="rId5"/>
    <sheet name="HPP" sheetId="6" r:id="rId6"/>
    <sheet name="BEP" sheetId="7" r:id="rId7"/>
    <sheet name="cash flow" sheetId="11" r:id="rId8"/>
    <sheet name="laporan laba rvgi" sheetId="12" r:id="rId9"/>
    <sheet name="stvdi kelayakan" sheetId="14" r:id="rId10"/>
  </sheets>
  <calcPr calcId="181029"/>
</workbook>
</file>

<file path=xl/calcChain.xml><?xml version="1.0" encoding="utf-8"?>
<calcChain xmlns="http://schemas.openxmlformats.org/spreadsheetml/2006/main">
  <c r="C11" i="6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F2" i="3"/>
  <c r="G2" i="3" s="1"/>
  <c r="G4" i="3"/>
  <c r="G3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G17" i="2"/>
  <c r="G16" i="1"/>
  <c r="H2" i="3" l="1"/>
  <c r="C8" i="6"/>
  <c r="C3" i="7"/>
  <c r="C2" i="6" l="1"/>
  <c r="C5" i="6" l="1"/>
  <c r="C10" i="7" s="1"/>
  <c r="J6" i="14" l="1"/>
  <c r="G6" i="14"/>
  <c r="C6" i="11"/>
  <c r="D6" i="11"/>
  <c r="E6" i="11"/>
  <c r="F6" i="11"/>
  <c r="G6" i="11"/>
  <c r="H6" i="11"/>
  <c r="I6" i="11"/>
  <c r="J6" i="11"/>
  <c r="K6" i="11"/>
  <c r="L6" i="11"/>
  <c r="M6" i="11"/>
  <c r="D9" i="11"/>
  <c r="C6" i="6"/>
  <c r="D10" i="11" s="1"/>
  <c r="C3" i="6"/>
  <c r="C2" i="4" l="1"/>
  <c r="G5" i="5"/>
  <c r="C4" i="4" s="1"/>
  <c r="D8" i="11"/>
  <c r="C5" i="4"/>
  <c r="C4" i="7"/>
  <c r="D4" i="7" s="1"/>
  <c r="D5" i="12"/>
  <c r="D10" i="7"/>
  <c r="M9" i="11"/>
  <c r="K9" i="11"/>
  <c r="I9" i="11"/>
  <c r="G9" i="11"/>
  <c r="E9" i="11"/>
  <c r="C9" i="11"/>
  <c r="M10" i="11"/>
  <c r="K10" i="11"/>
  <c r="I10" i="11"/>
  <c r="G10" i="11"/>
  <c r="E10" i="11"/>
  <c r="C10" i="11"/>
  <c r="B8" i="11"/>
  <c r="F8" i="11"/>
  <c r="B9" i="11"/>
  <c r="L9" i="11"/>
  <c r="J9" i="11"/>
  <c r="H9" i="11"/>
  <c r="F9" i="11"/>
  <c r="B10" i="11"/>
  <c r="L10" i="11"/>
  <c r="J10" i="11"/>
  <c r="H10" i="11"/>
  <c r="F10" i="11"/>
  <c r="J8" i="11" l="1"/>
  <c r="G8" i="11"/>
  <c r="C8" i="11"/>
  <c r="K8" i="11"/>
  <c r="H8" i="11"/>
  <c r="L8" i="11"/>
  <c r="C9" i="7"/>
  <c r="D9" i="7" s="1"/>
  <c r="E8" i="11"/>
  <c r="I8" i="11"/>
  <c r="M8" i="11"/>
  <c r="C8" i="7"/>
  <c r="D8" i="7" s="1"/>
  <c r="C3" i="4"/>
  <c r="C6" i="4" s="1"/>
  <c r="B7" i="12"/>
  <c r="C4" i="6"/>
  <c r="C7" i="6" s="1"/>
  <c r="B6" i="11"/>
  <c r="F5" i="12"/>
  <c r="J5" i="12"/>
  <c r="B5" i="12"/>
  <c r="E5" i="12"/>
  <c r="I5" i="12"/>
  <c r="M5" i="12"/>
  <c r="H5" i="12"/>
  <c r="L5" i="12"/>
  <c r="C5" i="12"/>
  <c r="G5" i="12"/>
  <c r="K5" i="12"/>
  <c r="D7" i="11" l="1"/>
  <c r="D3" i="12" s="1"/>
  <c r="C11" i="7"/>
  <c r="D11" i="7" s="1"/>
  <c r="I7" i="11"/>
  <c r="E7" i="11"/>
  <c r="E11" i="11" s="1"/>
  <c r="M7" i="11"/>
  <c r="M11" i="11" s="1"/>
  <c r="H7" i="11"/>
  <c r="L7" i="11"/>
  <c r="L3" i="12" s="1"/>
  <c r="K7" i="11"/>
  <c r="K3" i="12" s="1"/>
  <c r="J7" i="11"/>
  <c r="J3" i="12" s="1"/>
  <c r="C7" i="11"/>
  <c r="F7" i="11"/>
  <c r="F3" i="12" s="1"/>
  <c r="G7" i="11"/>
  <c r="G11" i="11" s="1"/>
  <c r="B7" i="11"/>
  <c r="B3" i="12" s="1"/>
  <c r="D6" i="14"/>
  <c r="B4" i="11"/>
  <c r="D3" i="7"/>
  <c r="D5" i="7" s="1"/>
  <c r="D11" i="11"/>
  <c r="M3" i="12" l="1"/>
  <c r="K11" i="11"/>
  <c r="F11" i="11"/>
  <c r="G3" i="12"/>
  <c r="E3" i="12"/>
  <c r="I11" i="11"/>
  <c r="I3" i="12"/>
  <c r="H3" i="12"/>
  <c r="H11" i="11"/>
  <c r="L11" i="11"/>
  <c r="J11" i="11"/>
  <c r="B11" i="11"/>
  <c r="C11" i="11"/>
  <c r="C3" i="12"/>
  <c r="H9" i="14"/>
  <c r="K9" i="14" s="1"/>
  <c r="E7" i="12"/>
  <c r="I7" i="12"/>
  <c r="M7" i="12"/>
  <c r="F7" i="12"/>
  <c r="J7" i="12"/>
  <c r="C5" i="7"/>
  <c r="C9" i="6"/>
  <c r="C7" i="12"/>
  <c r="G7" i="12"/>
  <c r="K7" i="12"/>
  <c r="D7" i="12"/>
  <c r="H7" i="12"/>
  <c r="L7" i="12"/>
  <c r="B12" i="11" l="1"/>
  <c r="C17" i="14"/>
  <c r="C14" i="7"/>
  <c r="D14" i="7" s="1"/>
  <c r="K14" i="11" l="1"/>
  <c r="K15" i="11" s="1"/>
  <c r="E14" i="11"/>
  <c r="E15" i="11" s="1"/>
  <c r="C15" i="7"/>
  <c r="D15" i="7" s="1"/>
  <c r="D16" i="7" s="1"/>
  <c r="H14" i="11"/>
  <c r="H15" i="11" s="1"/>
  <c r="J14" i="11"/>
  <c r="J15" i="11" s="1"/>
  <c r="M14" i="11"/>
  <c r="M15" i="11" s="1"/>
  <c r="C14" i="11"/>
  <c r="C15" i="11" s="1"/>
  <c r="F14" i="11"/>
  <c r="F2" i="12" s="1"/>
  <c r="F4" i="12" s="1"/>
  <c r="F6" i="12" s="1"/>
  <c r="F8" i="12" s="1"/>
  <c r="G22" i="14" s="1"/>
  <c r="B14" i="11"/>
  <c r="B2" i="12" s="1"/>
  <c r="B4" i="12" s="1"/>
  <c r="B6" i="12" s="1"/>
  <c r="B8" i="12" s="1"/>
  <c r="I14" i="11"/>
  <c r="I2" i="12" s="1"/>
  <c r="I4" i="12" s="1"/>
  <c r="I6" i="12" s="1"/>
  <c r="I8" i="12" s="1"/>
  <c r="J22" i="14" s="1"/>
  <c r="D14" i="11"/>
  <c r="D2" i="12" s="1"/>
  <c r="D4" i="12" s="1"/>
  <c r="D6" i="12" s="1"/>
  <c r="D8" i="12" s="1"/>
  <c r="E22" i="14" s="1"/>
  <c r="L14" i="11"/>
  <c r="L2" i="12" s="1"/>
  <c r="L4" i="12" s="1"/>
  <c r="L6" i="12" s="1"/>
  <c r="L8" i="12" s="1"/>
  <c r="M22" i="14" s="1"/>
  <c r="G14" i="11"/>
  <c r="G2" i="12" s="1"/>
  <c r="G4" i="12" s="1"/>
  <c r="G6" i="12" s="1"/>
  <c r="G8" i="12" s="1"/>
  <c r="H22" i="14" s="1"/>
  <c r="E2" i="12"/>
  <c r="E4" i="12" s="1"/>
  <c r="E6" i="12" s="1"/>
  <c r="E8" i="12" s="1"/>
  <c r="F22" i="14" s="1"/>
  <c r="C2" i="12"/>
  <c r="C4" i="12" s="1"/>
  <c r="C6" i="12" s="1"/>
  <c r="C8" i="12" s="1"/>
  <c r="D22" i="14" s="1"/>
  <c r="K2" i="12"/>
  <c r="K4" i="12" s="1"/>
  <c r="K6" i="12" s="1"/>
  <c r="K8" i="12" s="1"/>
  <c r="L22" i="14" s="1"/>
  <c r="M2" i="12" l="1"/>
  <c r="M4" i="12" s="1"/>
  <c r="M6" i="12" s="1"/>
  <c r="M8" i="12" s="1"/>
  <c r="N22" i="14" s="1"/>
  <c r="C16" i="7"/>
  <c r="D15" i="11"/>
  <c r="J2" i="12"/>
  <c r="J4" i="12" s="1"/>
  <c r="J6" i="12" s="1"/>
  <c r="J8" i="12" s="1"/>
  <c r="K22" i="14" s="1"/>
  <c r="F15" i="11"/>
  <c r="H2" i="12"/>
  <c r="H4" i="12" s="1"/>
  <c r="H6" i="12" s="1"/>
  <c r="H8" i="12" s="1"/>
  <c r="I22" i="14" s="1"/>
  <c r="B15" i="11"/>
  <c r="B16" i="11" s="1"/>
  <c r="C4" i="11" s="1"/>
  <c r="C12" i="11" s="1"/>
  <c r="C16" i="11" s="1"/>
  <c r="D4" i="11" s="1"/>
  <c r="D12" i="11" s="1"/>
  <c r="D16" i="11" s="1"/>
  <c r="E4" i="11" s="1"/>
  <c r="E12" i="11" s="1"/>
  <c r="E16" i="11" s="1"/>
  <c r="F4" i="11" s="1"/>
  <c r="F12" i="11" s="1"/>
  <c r="G15" i="11"/>
  <c r="I15" i="11"/>
  <c r="L15" i="11"/>
  <c r="B9" i="12"/>
  <c r="C9" i="12" s="1"/>
  <c r="D9" i="12" s="1"/>
  <c r="E9" i="12" s="1"/>
  <c r="F9" i="12" s="1"/>
  <c r="G9" i="12" s="1"/>
  <c r="C22" i="14"/>
  <c r="C23" i="14" s="1"/>
  <c r="D23" i="14" s="1"/>
  <c r="E23" i="14" s="1"/>
  <c r="F23" i="14" s="1"/>
  <c r="G23" i="14" s="1"/>
  <c r="H23" i="14" s="1"/>
  <c r="F16" i="11" l="1"/>
  <c r="G4" i="11" s="1"/>
  <c r="G12" i="11" s="1"/>
  <c r="H9" i="12"/>
  <c r="I9" i="12" s="1"/>
  <c r="J9" i="12" s="1"/>
  <c r="K9" i="12" s="1"/>
  <c r="L9" i="12" s="1"/>
  <c r="M9" i="12" s="1"/>
  <c r="C6" i="14" s="1"/>
  <c r="E6" i="14" s="1"/>
  <c r="K6" i="14" s="1"/>
  <c r="I23" i="14"/>
  <c r="J23" i="14" s="1"/>
  <c r="K23" i="14" s="1"/>
  <c r="L23" i="14" s="1"/>
  <c r="M23" i="14" s="1"/>
  <c r="N23" i="14" s="1"/>
  <c r="C16" i="14"/>
  <c r="C18" i="14" s="1"/>
  <c r="G16" i="11"/>
  <c r="H4" i="11" s="1"/>
  <c r="H12" i="11" s="1"/>
  <c r="H16" i="11" s="1"/>
  <c r="I4" i="11" s="1"/>
  <c r="I12" i="11" s="1"/>
  <c r="I16" i="11" s="1"/>
  <c r="J4" i="11" s="1"/>
  <c r="J12" i="11" s="1"/>
  <c r="J16" i="11" s="1"/>
  <c r="K4" i="11" s="1"/>
  <c r="K12" i="11" s="1"/>
  <c r="K16" i="11" s="1"/>
  <c r="L4" i="11" s="1"/>
  <c r="L12" i="11" s="1"/>
  <c r="L16" i="11" s="1"/>
  <c r="M4" i="11" s="1"/>
  <c r="M12" i="11" s="1"/>
  <c r="M16" i="11" s="1"/>
  <c r="H6" i="14" l="1"/>
  <c r="K7" i="14"/>
  <c r="K8" i="14" s="1"/>
  <c r="K10" i="14" s="1"/>
  <c r="H7" i="14"/>
  <c r="H8" i="14" l="1"/>
  <c r="H10" i="14" s="1"/>
  <c r="C13" i="14" s="1"/>
</calcChain>
</file>

<file path=xl/sharedStrings.xml><?xml version="1.0" encoding="utf-8"?>
<sst xmlns="http://schemas.openxmlformats.org/spreadsheetml/2006/main" count="119" uniqueCount="87">
  <si>
    <t>NO</t>
  </si>
  <si>
    <t>KETERANGAN</t>
  </si>
  <si>
    <t>KUANTITAS</t>
  </si>
  <si>
    <t>SATUAN</t>
  </si>
  <si>
    <t>HARGA</t>
  </si>
  <si>
    <t>JUMLAH</t>
  </si>
  <si>
    <t>TOTAL</t>
  </si>
  <si>
    <t>KAPASITAS PRODUKSI PERBULAN</t>
  </si>
  <si>
    <t>PENYUSUTAN PERTAHUN</t>
  </si>
  <si>
    <t>PENYUSUTAN PERBULAN</t>
  </si>
  <si>
    <t>PENYUSUTAN PERUNIT</t>
  </si>
  <si>
    <t xml:space="preserve">PERJALANAN </t>
  </si>
  <si>
    <t>LAIN-LAIN</t>
  </si>
  <si>
    <t>BULAN</t>
  </si>
  <si>
    <t>BIAYA BAHAN BAKU</t>
  </si>
  <si>
    <t>BEP PERBULAN</t>
  </si>
  <si>
    <t>PERBULAN</t>
  </si>
  <si>
    <t>PENYUSUTAN</t>
  </si>
  <si>
    <t>CASH FLOW</t>
  </si>
  <si>
    <t>SISA KAS</t>
  </si>
  <si>
    <t>JUMLAH/BULAN</t>
  </si>
  <si>
    <t>PERTUMBUHAN KEUNTUNGAN</t>
  </si>
  <si>
    <t>NPV</t>
  </si>
  <si>
    <t>HPP</t>
  </si>
  <si>
    <t>BAHAN HABIS PAKAI</t>
  </si>
  <si>
    <t>PEMBELIAN PERALATAN</t>
  </si>
  <si>
    <t xml:space="preserve">BIAYA PERJALANAN </t>
  </si>
  <si>
    <t>PERLENGKAPAN YAG DIPERLUKAN</t>
  </si>
  <si>
    <t>JUMLAH (TOTAL INVESTASI)</t>
  </si>
  <si>
    <t>PERJALANAN PRODUKSI</t>
  </si>
  <si>
    <t>HARGA OPERASIONAL</t>
  </si>
  <si>
    <t>BEBAN DEPRESIASI(PENYUSUTAN)</t>
  </si>
  <si>
    <t>HARGA SEBELUM LABA</t>
  </si>
  <si>
    <t>LABA</t>
  </si>
  <si>
    <t>PEMBULATAN HARGA JUAL</t>
  </si>
  <si>
    <t>HARGA JUAL</t>
  </si>
  <si>
    <t>PERJALANAN PEMASARAN</t>
  </si>
  <si>
    <t>LAIN-LAIN (PEMASARAN)</t>
  </si>
  <si>
    <t>PERJALANAN (PRODUKSI)</t>
  </si>
  <si>
    <t>PERJALANAN (PEMASARAN)</t>
  </si>
  <si>
    <t>TOTAL VARIABEL COST</t>
  </si>
  <si>
    <t>(C-B)</t>
  </si>
  <si>
    <t>BEP UNIT (A/C-B)</t>
  </si>
  <si>
    <t>VARIABLE COST (B)</t>
  </si>
  <si>
    <t>TOTAL FIX COST (A)</t>
  </si>
  <si>
    <t>PEMBULATAN HARGA JUAL (C)</t>
  </si>
  <si>
    <t>TOTAL (2 TAHUN)</t>
  </si>
  <si>
    <t>BULAN KE</t>
  </si>
  <si>
    <t>RENCANA PRODUKSI</t>
  </si>
  <si>
    <t>CASH IN FLOW</t>
  </si>
  <si>
    <t>KAS TERSEDIA (AKHIR BULAN)</t>
  </si>
  <si>
    <t>HASIL PENJUALAN</t>
  </si>
  <si>
    <t>KAS TERSEDIA AWAL BULAN</t>
  </si>
  <si>
    <t>PERLENGKAPAN  YANG DIPERLUKAN</t>
  </si>
  <si>
    <t>PEMASARAN (D)</t>
  </si>
  <si>
    <t>LABA OPERASIONAL (E)=(C-D)</t>
  </si>
  <si>
    <t>DEPRESIASI (F)</t>
  </si>
  <si>
    <t>df +</t>
  </si>
  <si>
    <t>df -</t>
  </si>
  <si>
    <t xml:space="preserve">Tahun </t>
  </si>
  <si>
    <t>INVESTASI AWAL</t>
  </si>
  <si>
    <t>JUMLAH PRESENT VALUE</t>
  </si>
  <si>
    <t>PRESENT VALUE SISA KAS BERSIH AKHIR PERIODE</t>
  </si>
  <si>
    <t>BIAYA PERJALANAN  (PRODUKSI)</t>
  </si>
  <si>
    <t>IRR</t>
  </si>
  <si>
    <t>R/C RATIO TAHUN 1</t>
  </si>
  <si>
    <t>COST</t>
  </si>
  <si>
    <t xml:space="preserve">R/C </t>
  </si>
  <si>
    <t>PAY BACK PERIOD</t>
  </si>
  <si>
    <t>TOTAL KAS MASUK</t>
  </si>
  <si>
    <t>PERTUMBUHAN KAS MASUK</t>
  </si>
  <si>
    <t>CASH OUT FLOW</t>
  </si>
  <si>
    <t>PENENTUAN HARGA/PCS</t>
  </si>
  <si>
    <t>BIAYA LAIN-LAIN</t>
  </si>
  <si>
    <t>HPP (B)</t>
  </si>
  <si>
    <t>HASIL PENJUALAN (A)</t>
  </si>
  <si>
    <t>LABA KOTOR (C)= (A-B)</t>
  </si>
  <si>
    <t>LABA BERSIH (H)=(E-F)</t>
  </si>
  <si>
    <t>Keuntungan Bersih</t>
  </si>
  <si>
    <t>Penyusutan</t>
  </si>
  <si>
    <t xml:space="preserve">Total Kas Masuk </t>
  </si>
  <si>
    <t>Present Value</t>
  </si>
  <si>
    <t>Bulan ke-12</t>
  </si>
  <si>
    <t>NAMA PERALATAN</t>
  </si>
  <si>
    <t>NILAI</t>
  </si>
  <si>
    <t>NILAI RESIDU</t>
  </si>
  <si>
    <t>UMUR EKONOMIS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</si>
</sst>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p&quot;* #,##0_-;\-&quot;Rp&quot;* #,##0_-;_-&quot;Rp&quot;* &quot;-&quot;_-;_-@_-"/>
    <numFmt numFmtId="164" formatCode="_(&quot;$&quot;* #,##0.00_);_(&quot;$&quot;* \(#,##0.00\);_(&quot;$&quot;* &quot;-&quot;??_);_(@_)"/>
    <numFmt numFmtId="165" formatCode="_(&quot;Rp&quot;* #,##0_);_(&quot;Rp&quot;* \(#,##0\);_(&quot;Rp&quot;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FBFA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/>
    <xf numFmtId="42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1" fillId="0" borderId="0" xfId="0" applyFont="1"/>
    <xf numFmtId="42" fontId="1" fillId="0" borderId="0" xfId="0" applyNumberFormat="1" applyFont="1"/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42" fontId="1" fillId="0" borderId="1" xfId="0" applyNumberFormat="1" applyFont="1" applyBorder="1" applyAlignment="1">
      <alignment horizontal="center"/>
    </xf>
    <xf numFmtId="4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2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42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42" fontId="3" fillId="0" borderId="1" xfId="0" applyNumberFormat="1" applyFont="1" applyBorder="1"/>
    <xf numFmtId="165" fontId="3" fillId="0" borderId="1" xfId="0" applyNumberFormat="1" applyFont="1" applyBorder="1"/>
    <xf numFmtId="0" fontId="3" fillId="5" borderId="0" xfId="0" applyFont="1" applyFill="1"/>
    <xf numFmtId="0" fontId="3" fillId="5" borderId="1" xfId="0" applyFont="1" applyFill="1" applyBorder="1"/>
    <xf numFmtId="42" fontId="3" fillId="5" borderId="1" xfId="0" applyNumberFormat="1" applyFont="1" applyFill="1" applyBorder="1"/>
    <xf numFmtId="0" fontId="3" fillId="6" borderId="1" xfId="0" applyFont="1" applyFill="1" applyBorder="1"/>
    <xf numFmtId="165" fontId="3" fillId="6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4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2" fontId="5" fillId="0" borderId="1" xfId="0" applyNumberFormat="1" applyFont="1" applyBorder="1" applyAlignment="1">
      <alignment horizontal="center"/>
    </xf>
    <xf numFmtId="42" fontId="5" fillId="2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2" fontId="1" fillId="0" borderId="3" xfId="0" applyNumberFormat="1" applyFon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 inden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B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G16" sqref="G16"/>
    </sheetView>
  </sheetViews>
  <sheetFormatPr defaultRowHeight="15" x14ac:dyDescent="0.25"/>
  <cols>
    <col min="1" max="1" width="9.28515625" bestFit="1" customWidth="1"/>
    <col min="2" max="2" width="25.7109375" customWidth="1"/>
    <col min="3" max="3" width="30.28515625" customWidth="1"/>
    <col min="4" max="4" width="14.5703125" customWidth="1"/>
    <col min="5" max="5" width="10.7109375" customWidth="1"/>
    <col min="6" max="6" width="13.7109375" bestFit="1" customWidth="1"/>
    <col min="7" max="7" width="13.140625" bestFit="1" customWidth="1"/>
  </cols>
  <sheetData>
    <row r="1" spans="1:8" s="72" customFormat="1" ht="28.5" x14ac:dyDescent="0.25">
      <c r="A1" s="76" t="s">
        <v>0</v>
      </c>
      <c r="B1" s="76" t="s">
        <v>25</v>
      </c>
      <c r="C1" s="76" t="s">
        <v>1</v>
      </c>
      <c r="D1" s="76" t="s">
        <v>2</v>
      </c>
      <c r="E1" s="76" t="s">
        <v>3</v>
      </c>
      <c r="F1" s="76" t="s">
        <v>4</v>
      </c>
      <c r="G1" s="76" t="s">
        <v>5</v>
      </c>
    </row>
    <row r="2" spans="1:8" x14ac:dyDescent="0.25">
      <c r="A2" s="48"/>
      <c r="B2" s="11"/>
      <c r="C2" s="12"/>
      <c r="D2" s="12"/>
      <c r="E2" s="12"/>
      <c r="F2" s="13"/>
      <c r="G2" s="8"/>
    </row>
    <row r="3" spans="1:8" x14ac:dyDescent="0.25">
      <c r="A3" s="48"/>
      <c r="B3" s="11"/>
      <c r="C3" s="12"/>
      <c r="D3" s="12"/>
      <c r="E3" s="12"/>
      <c r="F3" s="13"/>
      <c r="G3" s="8"/>
    </row>
    <row r="4" spans="1:8" x14ac:dyDescent="0.25">
      <c r="A4" s="48"/>
      <c r="B4" s="16"/>
      <c r="C4" s="12"/>
      <c r="D4" s="12"/>
      <c r="E4" s="12"/>
      <c r="F4" s="13"/>
      <c r="G4" s="8"/>
    </row>
    <row r="5" spans="1:8" x14ac:dyDescent="0.25">
      <c r="A5" s="48"/>
      <c r="B5" s="11"/>
      <c r="C5" s="12"/>
      <c r="D5" s="12"/>
      <c r="E5" s="12"/>
      <c r="F5" s="13"/>
      <c r="G5" s="8"/>
    </row>
    <row r="6" spans="1:8" x14ac:dyDescent="0.25">
      <c r="A6" s="48"/>
      <c r="B6" s="11"/>
      <c r="C6" s="12"/>
      <c r="D6" s="12"/>
      <c r="E6" s="12"/>
      <c r="F6" s="13"/>
      <c r="G6" s="8"/>
    </row>
    <row r="7" spans="1:8" x14ac:dyDescent="0.25">
      <c r="A7" s="48"/>
      <c r="B7" s="11"/>
      <c r="C7" s="12"/>
      <c r="D7" s="12"/>
      <c r="E7" s="12"/>
      <c r="F7" s="13"/>
      <c r="G7" s="8"/>
    </row>
    <row r="8" spans="1:8" x14ac:dyDescent="0.25">
      <c r="A8" s="48"/>
      <c r="B8" s="11"/>
      <c r="C8" s="12"/>
      <c r="D8" s="12"/>
      <c r="E8" s="12"/>
      <c r="F8" s="13"/>
      <c r="G8" s="8"/>
    </row>
    <row r="9" spans="1:8" x14ac:dyDescent="0.25">
      <c r="A9" s="48"/>
      <c r="B9" s="11"/>
      <c r="C9" s="12"/>
      <c r="D9" s="12"/>
      <c r="E9" s="12"/>
      <c r="F9" s="13"/>
      <c r="G9" s="8"/>
    </row>
    <row r="10" spans="1:8" x14ac:dyDescent="0.25">
      <c r="A10" s="7"/>
      <c r="B10" s="11"/>
      <c r="C10" s="12"/>
      <c r="D10" s="12"/>
      <c r="E10" s="12"/>
      <c r="F10" s="13"/>
      <c r="G10" s="8"/>
    </row>
    <row r="11" spans="1:8" x14ac:dyDescent="0.25">
      <c r="A11" s="7"/>
      <c r="B11" s="11"/>
      <c r="C11" s="12"/>
      <c r="D11" s="12"/>
      <c r="E11" s="12"/>
      <c r="F11" s="13"/>
      <c r="G11" s="8"/>
      <c r="H11" s="4"/>
    </row>
    <row r="12" spans="1:8" x14ac:dyDescent="0.25">
      <c r="A12" s="7"/>
      <c r="B12" s="11"/>
      <c r="C12" s="12"/>
      <c r="D12" s="12"/>
      <c r="E12" s="12"/>
      <c r="F12" s="13"/>
      <c r="G12" s="8"/>
    </row>
    <row r="13" spans="1:8" x14ac:dyDescent="0.25">
      <c r="A13" s="7"/>
      <c r="B13" s="11"/>
      <c r="C13" s="12"/>
      <c r="D13" s="12"/>
      <c r="E13" s="12"/>
      <c r="F13" s="13"/>
      <c r="G13" s="8"/>
    </row>
    <row r="14" spans="1:8" x14ac:dyDescent="0.25">
      <c r="A14" s="7"/>
      <c r="B14" s="11"/>
      <c r="C14" s="12"/>
      <c r="D14" s="12"/>
      <c r="E14" s="12"/>
      <c r="F14" s="13"/>
      <c r="G14" s="8"/>
    </row>
    <row r="15" spans="1:8" x14ac:dyDescent="0.25">
      <c r="A15" s="7"/>
      <c r="B15" s="9"/>
      <c r="C15" s="7"/>
      <c r="D15" s="7"/>
      <c r="E15" s="7"/>
      <c r="F15" s="10"/>
      <c r="G15" s="8"/>
    </row>
    <row r="16" spans="1:8" x14ac:dyDescent="0.25">
      <c r="A16" s="73" t="s">
        <v>6</v>
      </c>
      <c r="B16" s="74"/>
      <c r="C16" s="74"/>
      <c r="D16" s="74"/>
      <c r="E16" s="74"/>
      <c r="F16" s="75"/>
      <c r="G16" s="19">
        <f>SUM(G2:G15)</f>
        <v>0</v>
      </c>
    </row>
  </sheetData>
  <mergeCells count="1">
    <mergeCell ref="A16:F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N23"/>
  <sheetViews>
    <sheetView tabSelected="1" zoomScale="87" zoomScaleNormal="87" workbookViewId="0">
      <selection activeCell="H16" sqref="H16"/>
    </sheetView>
  </sheetViews>
  <sheetFormatPr defaultRowHeight="15" x14ac:dyDescent="0.25"/>
  <cols>
    <col min="2" max="2" width="26" bestFit="1" customWidth="1"/>
    <col min="3" max="3" width="19.140625" customWidth="1"/>
    <col min="4" max="4" width="16.85546875" customWidth="1"/>
    <col min="5" max="5" width="15.140625" bestFit="1" customWidth="1"/>
    <col min="6" max="6" width="13.7109375" bestFit="1" customWidth="1"/>
    <col min="7" max="14" width="15.140625" bestFit="1" customWidth="1"/>
  </cols>
  <sheetData>
    <row r="4" spans="2:11" x14ac:dyDescent="0.25">
      <c r="B4" s="18" t="s">
        <v>59</v>
      </c>
      <c r="C4" s="18" t="s">
        <v>78</v>
      </c>
      <c r="D4" s="18" t="s">
        <v>79</v>
      </c>
      <c r="E4" s="67" t="s">
        <v>80</v>
      </c>
      <c r="F4" s="68"/>
      <c r="G4" s="18" t="s">
        <v>57</v>
      </c>
      <c r="H4" s="18" t="s">
        <v>81</v>
      </c>
      <c r="I4" s="18"/>
      <c r="J4" s="18" t="s">
        <v>58</v>
      </c>
      <c r="K4" s="18" t="s">
        <v>81</v>
      </c>
    </row>
    <row r="5" spans="2:11" x14ac:dyDescent="0.25">
      <c r="B5" s="7"/>
      <c r="C5" s="7"/>
      <c r="D5" s="7"/>
      <c r="E5" s="65"/>
      <c r="F5" s="66"/>
      <c r="G5" s="7">
        <v>0.1</v>
      </c>
      <c r="H5" s="26"/>
      <c r="I5" s="7"/>
      <c r="J5" s="7">
        <v>0.8</v>
      </c>
      <c r="K5" s="7"/>
    </row>
    <row r="6" spans="2:11" x14ac:dyDescent="0.25">
      <c r="B6" s="7">
        <v>1</v>
      </c>
      <c r="C6" s="26" t="e">
        <f>'laporan laba rvgi'!M9</f>
        <v>#DIV/0!</v>
      </c>
      <c r="D6" s="26">
        <f>PENYUSUTAN!C2</f>
        <v>1</v>
      </c>
      <c r="E6" s="63" t="e">
        <f>C6+D6</f>
        <v>#DIV/0!</v>
      </c>
      <c r="F6" s="64"/>
      <c r="G6" s="7">
        <f>1/(1+G5)^B6</f>
        <v>0.90909090909090906</v>
      </c>
      <c r="H6" s="26" t="e">
        <f>E6*G6</f>
        <v>#DIV/0!</v>
      </c>
      <c r="I6" s="7"/>
      <c r="J6" s="7">
        <f>1/(1+J5)^B6</f>
        <v>0.55555555555555558</v>
      </c>
      <c r="K6" s="26" t="e">
        <f>E6*J6</f>
        <v>#DIV/0!</v>
      </c>
    </row>
    <row r="7" spans="2:11" x14ac:dyDescent="0.25">
      <c r="B7" s="70" t="s">
        <v>62</v>
      </c>
      <c r="C7" s="70"/>
      <c r="D7" s="70"/>
      <c r="E7" s="70"/>
      <c r="F7" s="70"/>
      <c r="G7" s="7"/>
      <c r="H7" s="26" t="e">
        <f>('cash flow'!M16-'laporan laba rvgi'!M9)*'stvdi kelayakan'!G6</f>
        <v>#DIV/0!</v>
      </c>
      <c r="I7" s="7"/>
      <c r="J7" s="7"/>
      <c r="K7" s="26" t="e">
        <f>('cash flow'!M16-'laporan laba rvgi'!M9)*'stvdi kelayakan'!J6</f>
        <v>#DIV/0!</v>
      </c>
    </row>
    <row r="8" spans="2:11" x14ac:dyDescent="0.25">
      <c r="B8" s="70" t="s">
        <v>61</v>
      </c>
      <c r="C8" s="70"/>
      <c r="D8" s="70"/>
      <c r="E8" s="70"/>
      <c r="F8" s="70"/>
      <c r="G8" s="7"/>
      <c r="H8" s="26" t="e">
        <f>H6+H7</f>
        <v>#DIV/0!</v>
      </c>
      <c r="I8" s="7"/>
      <c r="J8" s="7"/>
      <c r="K8" s="26" t="e">
        <f>K6+K7</f>
        <v>#DIV/0!</v>
      </c>
    </row>
    <row r="9" spans="2:11" x14ac:dyDescent="0.25">
      <c r="B9" s="70" t="s">
        <v>60</v>
      </c>
      <c r="C9" s="70"/>
      <c r="D9" s="70"/>
      <c r="E9" s="70"/>
      <c r="F9" s="70"/>
      <c r="G9" s="7"/>
      <c r="H9" s="26">
        <f>'cash flow'!B4</f>
        <v>0</v>
      </c>
      <c r="I9" s="7"/>
      <c r="J9" s="7"/>
      <c r="K9" s="26">
        <f>H9</f>
        <v>0</v>
      </c>
    </row>
    <row r="10" spans="2:11" x14ac:dyDescent="0.25">
      <c r="B10" s="59" t="s">
        <v>22</v>
      </c>
      <c r="C10" s="59"/>
      <c r="D10" s="59"/>
      <c r="E10" s="59"/>
      <c r="F10" s="59"/>
      <c r="G10" s="18"/>
      <c r="H10" s="27" t="e">
        <f>H8-H9</f>
        <v>#DIV/0!</v>
      </c>
      <c r="I10" s="18"/>
      <c r="J10" s="18"/>
      <c r="K10" s="27" t="e">
        <f>K8-K9</f>
        <v>#DIV/0!</v>
      </c>
    </row>
    <row r="13" spans="2:11" x14ac:dyDescent="0.25">
      <c r="B13" s="32" t="s">
        <v>64</v>
      </c>
      <c r="C13" s="18" t="e">
        <f>G5+(H10/(H10-K10))*(J5-G5)</f>
        <v>#DIV/0!</v>
      </c>
    </row>
    <row r="14" spans="2:11" x14ac:dyDescent="0.25">
      <c r="B14" s="4"/>
    </row>
    <row r="15" spans="2:11" x14ac:dyDescent="0.25">
      <c r="B15" s="69" t="s">
        <v>65</v>
      </c>
      <c r="C15" s="69"/>
    </row>
    <row r="16" spans="2:11" x14ac:dyDescent="0.25">
      <c r="B16" s="9" t="s">
        <v>51</v>
      </c>
      <c r="C16" s="29">
        <f>SUM('laporan laba rvgi'!B2:M2)</f>
        <v>0</v>
      </c>
    </row>
    <row r="17" spans="2:14" x14ac:dyDescent="0.25">
      <c r="B17" s="9" t="s">
        <v>66</v>
      </c>
      <c r="C17" s="29" t="e">
        <f>SUM('cash flow'!B11:M11)-('cash flow'!B6)+PENYUSUTAN!C2</f>
        <v>#DIV/0!</v>
      </c>
    </row>
    <row r="18" spans="2:14" x14ac:dyDescent="0.25">
      <c r="B18" s="28" t="s">
        <v>67</v>
      </c>
      <c r="C18" s="28" t="e">
        <f>C16/C17</f>
        <v>#DIV/0!</v>
      </c>
    </row>
    <row r="19" spans="2:14" x14ac:dyDescent="0.25">
      <c r="B19" s="4"/>
    </row>
    <row r="20" spans="2:14" x14ac:dyDescent="0.25">
      <c r="B20" s="33" t="s">
        <v>68</v>
      </c>
      <c r="C20" s="34" t="s">
        <v>82</v>
      </c>
    </row>
    <row r="21" spans="2:14" x14ac:dyDescent="0.25">
      <c r="B21" s="18" t="s">
        <v>13</v>
      </c>
      <c r="C21" s="18">
        <v>1</v>
      </c>
      <c r="D21" s="18">
        <v>2</v>
      </c>
      <c r="E21" s="18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</row>
    <row r="22" spans="2:14" x14ac:dyDescent="0.25">
      <c r="B22" s="6" t="s">
        <v>69</v>
      </c>
      <c r="C22" s="35" t="e">
        <f>'laporan laba rvgi'!B8+'laporan laba rvgi'!B7</f>
        <v>#DIV/0!</v>
      </c>
      <c r="D22" s="35" t="e">
        <f>'laporan laba rvgi'!C8+'laporan laba rvgi'!C7</f>
        <v>#DIV/0!</v>
      </c>
      <c r="E22" s="35" t="e">
        <f>'laporan laba rvgi'!D8+'laporan laba rvgi'!D7</f>
        <v>#DIV/0!</v>
      </c>
      <c r="F22" s="35" t="e">
        <f>'laporan laba rvgi'!E8+'laporan laba rvgi'!E7</f>
        <v>#DIV/0!</v>
      </c>
      <c r="G22" s="35" t="e">
        <f>'laporan laba rvgi'!F8+'laporan laba rvgi'!F7</f>
        <v>#DIV/0!</v>
      </c>
      <c r="H22" s="35" t="e">
        <f>'laporan laba rvgi'!G8+'laporan laba rvgi'!G7</f>
        <v>#DIV/0!</v>
      </c>
      <c r="I22" s="35" t="e">
        <f>'laporan laba rvgi'!H8+'laporan laba rvgi'!H7</f>
        <v>#DIV/0!</v>
      </c>
      <c r="J22" s="35" t="e">
        <f>'laporan laba rvgi'!I8+'laporan laba rvgi'!I7</f>
        <v>#DIV/0!</v>
      </c>
      <c r="K22" s="35" t="e">
        <f>'laporan laba rvgi'!J8+'laporan laba rvgi'!J7</f>
        <v>#DIV/0!</v>
      </c>
      <c r="L22" s="35" t="e">
        <f>'laporan laba rvgi'!K8+'laporan laba rvgi'!K7</f>
        <v>#DIV/0!</v>
      </c>
      <c r="M22" s="35" t="e">
        <f>'laporan laba rvgi'!L8+'laporan laba rvgi'!L7</f>
        <v>#DIV/0!</v>
      </c>
      <c r="N22" s="35" t="e">
        <f>'laporan laba rvgi'!M8+'laporan laba rvgi'!M7</f>
        <v>#DIV/0!</v>
      </c>
    </row>
    <row r="23" spans="2:14" x14ac:dyDescent="0.25">
      <c r="B23" s="6" t="s">
        <v>70</v>
      </c>
      <c r="C23" s="35" t="e">
        <f>C22</f>
        <v>#DIV/0!</v>
      </c>
      <c r="D23" s="35" t="e">
        <f>C23+D22</f>
        <v>#DIV/0!</v>
      </c>
      <c r="E23" s="35" t="e">
        <f t="shared" ref="E23:N23" si="0">D23+E22</f>
        <v>#DIV/0!</v>
      </c>
      <c r="F23" s="35" t="e">
        <f t="shared" si="0"/>
        <v>#DIV/0!</v>
      </c>
      <c r="G23" s="35" t="e">
        <f t="shared" si="0"/>
        <v>#DIV/0!</v>
      </c>
      <c r="H23" s="35" t="e">
        <f t="shared" si="0"/>
        <v>#DIV/0!</v>
      </c>
      <c r="I23" s="35" t="e">
        <f t="shared" si="0"/>
        <v>#DIV/0!</v>
      </c>
      <c r="J23" s="35" t="e">
        <f t="shared" si="0"/>
        <v>#DIV/0!</v>
      </c>
      <c r="K23" s="35" t="e">
        <f t="shared" si="0"/>
        <v>#DIV/0!</v>
      </c>
      <c r="L23" s="35" t="e">
        <f t="shared" si="0"/>
        <v>#DIV/0!</v>
      </c>
      <c r="M23" s="36" t="e">
        <f t="shared" si="0"/>
        <v>#DIV/0!</v>
      </c>
      <c r="N23" s="36" t="e">
        <f t="shared" si="0"/>
        <v>#DIV/0!</v>
      </c>
    </row>
  </sheetData>
  <mergeCells count="8">
    <mergeCell ref="E6:F6"/>
    <mergeCell ref="E5:F5"/>
    <mergeCell ref="E4:F4"/>
    <mergeCell ref="B15:C15"/>
    <mergeCell ref="B7:F7"/>
    <mergeCell ref="B8:F8"/>
    <mergeCell ref="B9:F9"/>
    <mergeCell ref="B10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C19" sqref="C19"/>
    </sheetView>
  </sheetViews>
  <sheetFormatPr defaultRowHeight="15" x14ac:dyDescent="0.25"/>
  <cols>
    <col min="2" max="2" width="24.85546875" customWidth="1"/>
    <col min="3" max="3" width="19.140625" customWidth="1"/>
    <col min="4" max="4" width="17.7109375" customWidth="1"/>
    <col min="5" max="5" width="14.7109375" customWidth="1"/>
    <col min="6" max="6" width="12.5703125" customWidth="1"/>
    <col min="7" max="7" width="20.7109375" customWidth="1"/>
    <col min="8" max="8" width="26.5703125" customWidth="1"/>
  </cols>
  <sheetData>
    <row r="1" spans="1:8" s="72" customFormat="1" x14ac:dyDescent="0.25">
      <c r="A1" s="71" t="s">
        <v>0</v>
      </c>
      <c r="B1" s="71" t="s">
        <v>24</v>
      </c>
      <c r="C1" s="71" t="s">
        <v>1</v>
      </c>
      <c r="D1" s="71" t="s">
        <v>2</v>
      </c>
      <c r="E1" s="71" t="s">
        <v>3</v>
      </c>
      <c r="F1" s="71" t="s">
        <v>4</v>
      </c>
      <c r="G1" s="71" t="s">
        <v>20</v>
      </c>
    </row>
    <row r="2" spans="1:8" x14ac:dyDescent="0.25">
      <c r="A2" s="48"/>
      <c r="B2" s="12"/>
      <c r="C2" s="12"/>
      <c r="D2" s="12"/>
      <c r="E2" s="14"/>
      <c r="F2" s="12"/>
      <c r="G2" s="15"/>
    </row>
    <row r="3" spans="1:8" x14ac:dyDescent="0.25">
      <c r="A3" s="48"/>
      <c r="B3" s="12"/>
      <c r="C3" s="12"/>
      <c r="D3" s="12"/>
      <c r="E3" s="12"/>
      <c r="F3" s="13"/>
      <c r="G3" s="15"/>
    </row>
    <row r="4" spans="1:8" x14ac:dyDescent="0.25">
      <c r="A4" s="48"/>
      <c r="B4" s="12"/>
      <c r="C4" s="12"/>
      <c r="D4" s="12"/>
      <c r="E4" s="12"/>
      <c r="F4" s="13"/>
      <c r="G4" s="15"/>
    </row>
    <row r="5" spans="1:8" x14ac:dyDescent="0.25">
      <c r="A5" s="48"/>
      <c r="B5" s="12"/>
      <c r="C5" s="12"/>
      <c r="D5" s="12"/>
      <c r="E5" s="12"/>
      <c r="F5" s="13"/>
      <c r="G5" s="15"/>
    </row>
    <row r="6" spans="1:8" x14ac:dyDescent="0.25">
      <c r="A6" s="48"/>
      <c r="B6" s="12"/>
      <c r="C6" s="12"/>
      <c r="D6" s="12"/>
      <c r="E6" s="12"/>
      <c r="F6" s="13"/>
      <c r="G6" s="15"/>
    </row>
    <row r="7" spans="1:8" x14ac:dyDescent="0.25">
      <c r="A7" s="48"/>
      <c r="B7" s="12"/>
      <c r="C7" s="12"/>
      <c r="D7" s="12"/>
      <c r="E7" s="12"/>
      <c r="F7" s="13"/>
      <c r="G7" s="15"/>
    </row>
    <row r="8" spans="1:8" x14ac:dyDescent="0.25">
      <c r="A8" s="48"/>
      <c r="B8" s="12"/>
      <c r="C8" s="12"/>
      <c r="D8" s="12"/>
      <c r="E8" s="12"/>
      <c r="F8" s="13"/>
      <c r="G8" s="15"/>
    </row>
    <row r="9" spans="1:8" x14ac:dyDescent="0.25">
      <c r="A9" s="48"/>
      <c r="B9" s="12"/>
      <c r="C9" s="12"/>
      <c r="D9" s="12"/>
      <c r="E9" s="12"/>
      <c r="F9" s="13"/>
      <c r="G9" s="15"/>
    </row>
    <row r="10" spans="1:8" x14ac:dyDescent="0.25">
      <c r="A10" s="48"/>
      <c r="B10" s="12"/>
      <c r="C10" s="12"/>
      <c r="D10" s="12"/>
      <c r="E10" s="12"/>
      <c r="F10" s="12"/>
      <c r="G10" s="15"/>
    </row>
    <row r="11" spans="1:8" x14ac:dyDescent="0.25">
      <c r="A11" s="48"/>
      <c r="B11" s="12"/>
      <c r="C11" s="12"/>
      <c r="D11" s="12"/>
      <c r="E11" s="12"/>
      <c r="F11" s="12"/>
      <c r="G11" s="15"/>
    </row>
    <row r="12" spans="1:8" x14ac:dyDescent="0.25">
      <c r="A12" s="48"/>
      <c r="B12" s="12"/>
      <c r="C12" s="12"/>
      <c r="D12" s="12"/>
      <c r="E12" s="12"/>
      <c r="F12" s="13"/>
      <c r="G12" s="15"/>
    </row>
    <row r="13" spans="1:8" x14ac:dyDescent="0.25">
      <c r="A13" s="48"/>
      <c r="B13" s="12"/>
      <c r="C13" s="12"/>
      <c r="D13" s="12"/>
      <c r="E13" s="12"/>
      <c r="F13" s="13"/>
      <c r="G13" s="15"/>
    </row>
    <row r="14" spans="1:8" x14ac:dyDescent="0.25">
      <c r="A14" s="48"/>
      <c r="B14" s="12"/>
      <c r="C14" s="12"/>
      <c r="D14" s="12"/>
      <c r="E14" s="12"/>
      <c r="F14" s="13"/>
      <c r="G14" s="15"/>
    </row>
    <row r="15" spans="1:8" x14ac:dyDescent="0.25">
      <c r="A15" s="37"/>
      <c r="B15" s="12"/>
      <c r="C15" s="12"/>
      <c r="D15" s="12"/>
      <c r="E15" s="12"/>
      <c r="F15" s="13"/>
      <c r="G15" s="15"/>
    </row>
    <row r="16" spans="1:8" s="4" customFormat="1" x14ac:dyDescent="0.25">
      <c r="A16" s="37"/>
      <c r="B16" s="12"/>
      <c r="C16" s="12"/>
      <c r="D16" s="12"/>
      <c r="E16" s="12"/>
      <c r="F16" s="13"/>
      <c r="G16" s="15"/>
      <c r="H16"/>
    </row>
    <row r="17" spans="1:7" x14ac:dyDescent="0.25">
      <c r="A17" s="73" t="s">
        <v>6</v>
      </c>
      <c r="B17" s="74"/>
      <c r="C17" s="74"/>
      <c r="D17" s="74"/>
      <c r="E17" s="74"/>
      <c r="F17" s="75"/>
      <c r="G17" s="20">
        <f>SUM(G2:G16)</f>
        <v>0</v>
      </c>
    </row>
    <row r="19" spans="1:7" ht="42.75" x14ac:dyDescent="0.25">
      <c r="A19" s="4"/>
      <c r="B19" s="77" t="s">
        <v>7</v>
      </c>
      <c r="C19" s="21"/>
    </row>
  </sheetData>
  <mergeCells count="1">
    <mergeCell ref="A17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E3" sqref="E3"/>
    </sheetView>
  </sheetViews>
  <sheetFormatPr defaultRowHeight="15" x14ac:dyDescent="0.25"/>
  <cols>
    <col min="2" max="2" width="33" customWidth="1"/>
    <col min="3" max="3" width="17.7109375" customWidth="1"/>
    <col min="4" max="5" width="19.85546875" style="4" customWidth="1"/>
    <col min="6" max="6" width="25.140625" customWidth="1"/>
    <col min="7" max="7" width="25" customWidth="1"/>
    <col min="8" max="8" width="27.28515625" customWidth="1"/>
  </cols>
  <sheetData>
    <row r="1" spans="1:8" s="78" customFormat="1" ht="30" x14ac:dyDescent="0.25">
      <c r="A1" s="82" t="s">
        <v>0</v>
      </c>
      <c r="B1" s="82" t="s">
        <v>83</v>
      </c>
      <c r="C1" s="83" t="s">
        <v>84</v>
      </c>
      <c r="D1" s="83" t="s">
        <v>85</v>
      </c>
      <c r="E1" s="83" t="s">
        <v>86</v>
      </c>
      <c r="F1" s="82" t="s">
        <v>8</v>
      </c>
      <c r="G1" s="82" t="s">
        <v>9</v>
      </c>
      <c r="H1" s="82" t="s">
        <v>10</v>
      </c>
    </row>
    <row r="2" spans="1:8" x14ac:dyDescent="0.25">
      <c r="A2" s="79"/>
      <c r="B2" s="80"/>
      <c r="C2" s="50">
        <v>1</v>
      </c>
      <c r="D2" s="50">
        <v>1</v>
      </c>
      <c r="E2" s="50">
        <v>1</v>
      </c>
      <c r="F2" s="4">
        <f>(C2-D2)/E2</f>
        <v>0</v>
      </c>
      <c r="G2" s="4">
        <f>F2/12</f>
        <v>0</v>
      </c>
      <c r="H2">
        <f>F2/365</f>
        <v>0</v>
      </c>
    </row>
    <row r="3" spans="1:8" x14ac:dyDescent="0.25">
      <c r="A3" s="81"/>
      <c r="B3" s="80"/>
      <c r="C3" s="50"/>
      <c r="D3" s="50"/>
      <c r="E3" s="50"/>
      <c r="F3" s="4" t="e">
        <f>(C3-D3)/E3</f>
        <v>#DIV/0!</v>
      </c>
      <c r="G3" s="4" t="e">
        <f t="shared" ref="G3:G20" si="0">F3/12</f>
        <v>#DIV/0!</v>
      </c>
      <c r="H3" s="4" t="e">
        <f t="shared" ref="H3:H20" si="1">F3/365</f>
        <v>#DIV/0!</v>
      </c>
    </row>
    <row r="4" spans="1:8" x14ac:dyDescent="0.25">
      <c r="A4" s="79"/>
      <c r="B4" s="80"/>
      <c r="C4" s="50"/>
      <c r="D4" s="50"/>
      <c r="E4" s="50"/>
      <c r="F4" s="4" t="e">
        <f t="shared" ref="F3:F20" si="2">(C3-D3)/E3</f>
        <v>#DIV/0!</v>
      </c>
      <c r="G4" s="4" t="e">
        <f>F4/12</f>
        <v>#DIV/0!</v>
      </c>
      <c r="H4" s="4" t="e">
        <f t="shared" si="1"/>
        <v>#DIV/0!</v>
      </c>
    </row>
    <row r="5" spans="1:8" x14ac:dyDescent="0.25">
      <c r="A5" s="81"/>
      <c r="B5" s="80"/>
      <c r="C5" s="50"/>
      <c r="D5" s="50"/>
      <c r="E5" s="50"/>
      <c r="F5" s="4" t="e">
        <f t="shared" si="2"/>
        <v>#DIV/0!</v>
      </c>
      <c r="G5" s="4" t="e">
        <f t="shared" si="0"/>
        <v>#DIV/0!</v>
      </c>
      <c r="H5" s="4" t="e">
        <f t="shared" si="1"/>
        <v>#DIV/0!</v>
      </c>
    </row>
    <row r="6" spans="1:8" x14ac:dyDescent="0.25">
      <c r="A6" s="79"/>
      <c r="B6" s="80"/>
      <c r="C6" s="50"/>
      <c r="D6" s="50"/>
      <c r="E6" s="50"/>
      <c r="F6" s="4" t="e">
        <f t="shared" si="2"/>
        <v>#DIV/0!</v>
      </c>
      <c r="G6" s="4" t="e">
        <f t="shared" si="0"/>
        <v>#DIV/0!</v>
      </c>
      <c r="H6" s="4" t="e">
        <f t="shared" si="1"/>
        <v>#DIV/0!</v>
      </c>
    </row>
    <row r="7" spans="1:8" x14ac:dyDescent="0.25">
      <c r="A7" s="81"/>
      <c r="B7" s="80"/>
      <c r="C7" s="50"/>
      <c r="D7" s="50"/>
      <c r="E7" s="50"/>
      <c r="F7" s="4" t="e">
        <f t="shared" si="2"/>
        <v>#DIV/0!</v>
      </c>
      <c r="G7" s="4" t="e">
        <f t="shared" si="0"/>
        <v>#DIV/0!</v>
      </c>
      <c r="H7" s="4" t="e">
        <f t="shared" si="1"/>
        <v>#DIV/0!</v>
      </c>
    </row>
    <row r="8" spans="1:8" x14ac:dyDescent="0.25">
      <c r="A8" s="79"/>
      <c r="B8" s="80"/>
      <c r="C8" s="50"/>
      <c r="D8" s="50"/>
      <c r="E8" s="50"/>
      <c r="F8" s="4" t="e">
        <f t="shared" si="2"/>
        <v>#DIV/0!</v>
      </c>
      <c r="G8" s="4" t="e">
        <f t="shared" si="0"/>
        <v>#DIV/0!</v>
      </c>
      <c r="H8" s="4" t="e">
        <f t="shared" si="1"/>
        <v>#DIV/0!</v>
      </c>
    </row>
    <row r="9" spans="1:8" x14ac:dyDescent="0.25">
      <c r="A9" s="81"/>
      <c r="B9" s="80"/>
      <c r="C9" s="50"/>
      <c r="D9" s="50"/>
      <c r="E9" s="50"/>
      <c r="F9" s="4" t="e">
        <f t="shared" si="2"/>
        <v>#DIV/0!</v>
      </c>
      <c r="G9" s="4" t="e">
        <f t="shared" si="0"/>
        <v>#DIV/0!</v>
      </c>
      <c r="H9" s="4" t="e">
        <f t="shared" si="1"/>
        <v>#DIV/0!</v>
      </c>
    </row>
    <row r="10" spans="1:8" x14ac:dyDescent="0.25">
      <c r="B10" s="80"/>
      <c r="C10" s="50"/>
      <c r="D10" s="50"/>
      <c r="E10" s="50"/>
      <c r="F10" s="4" t="e">
        <f t="shared" si="2"/>
        <v>#DIV/0!</v>
      </c>
      <c r="G10" s="4" t="e">
        <f t="shared" si="0"/>
        <v>#DIV/0!</v>
      </c>
      <c r="H10" s="4" t="e">
        <f t="shared" si="1"/>
        <v>#DIV/0!</v>
      </c>
    </row>
    <row r="11" spans="1:8" x14ac:dyDescent="0.25">
      <c r="F11" s="4" t="e">
        <f t="shared" si="2"/>
        <v>#DIV/0!</v>
      </c>
      <c r="G11" s="4" t="e">
        <f t="shared" si="0"/>
        <v>#DIV/0!</v>
      </c>
      <c r="H11" s="4" t="e">
        <f t="shared" si="1"/>
        <v>#DIV/0!</v>
      </c>
    </row>
    <row r="12" spans="1:8" x14ac:dyDescent="0.25">
      <c r="F12" s="4" t="e">
        <f t="shared" si="2"/>
        <v>#DIV/0!</v>
      </c>
      <c r="G12" s="4" t="e">
        <f t="shared" si="0"/>
        <v>#DIV/0!</v>
      </c>
      <c r="H12" s="4" t="e">
        <f t="shared" si="1"/>
        <v>#DIV/0!</v>
      </c>
    </row>
    <row r="13" spans="1:8" x14ac:dyDescent="0.25">
      <c r="F13" s="4" t="e">
        <f t="shared" si="2"/>
        <v>#DIV/0!</v>
      </c>
      <c r="G13" s="4" t="e">
        <f t="shared" si="0"/>
        <v>#DIV/0!</v>
      </c>
      <c r="H13" s="4" t="e">
        <f t="shared" si="1"/>
        <v>#DIV/0!</v>
      </c>
    </row>
    <row r="14" spans="1:8" x14ac:dyDescent="0.25">
      <c r="F14" s="4" t="e">
        <f t="shared" si="2"/>
        <v>#DIV/0!</v>
      </c>
      <c r="G14" s="4" t="e">
        <f t="shared" si="0"/>
        <v>#DIV/0!</v>
      </c>
      <c r="H14" s="4" t="e">
        <f t="shared" si="1"/>
        <v>#DIV/0!</v>
      </c>
    </row>
    <row r="15" spans="1:8" x14ac:dyDescent="0.25">
      <c r="F15" s="4" t="e">
        <f t="shared" si="2"/>
        <v>#DIV/0!</v>
      </c>
      <c r="G15" s="4" t="e">
        <f t="shared" si="0"/>
        <v>#DIV/0!</v>
      </c>
      <c r="H15" s="4" t="e">
        <f t="shared" si="1"/>
        <v>#DIV/0!</v>
      </c>
    </row>
    <row r="16" spans="1:8" x14ac:dyDescent="0.25">
      <c r="F16" s="4" t="e">
        <f t="shared" si="2"/>
        <v>#DIV/0!</v>
      </c>
      <c r="G16" s="4" t="e">
        <f t="shared" si="0"/>
        <v>#DIV/0!</v>
      </c>
      <c r="H16" s="4" t="e">
        <f t="shared" si="1"/>
        <v>#DIV/0!</v>
      </c>
    </row>
    <row r="17" spans="6:8" x14ac:dyDescent="0.25">
      <c r="F17" s="4" t="e">
        <f t="shared" si="2"/>
        <v>#DIV/0!</v>
      </c>
      <c r="G17" s="4" t="e">
        <f t="shared" si="0"/>
        <v>#DIV/0!</v>
      </c>
      <c r="H17" s="4" t="e">
        <f t="shared" si="1"/>
        <v>#DIV/0!</v>
      </c>
    </row>
    <row r="18" spans="6:8" x14ac:dyDescent="0.25">
      <c r="F18" s="4" t="e">
        <f t="shared" si="2"/>
        <v>#DIV/0!</v>
      </c>
      <c r="G18" s="4" t="e">
        <f t="shared" si="0"/>
        <v>#DIV/0!</v>
      </c>
      <c r="H18" s="4" t="e">
        <f t="shared" si="1"/>
        <v>#DIV/0!</v>
      </c>
    </row>
    <row r="19" spans="6:8" x14ac:dyDescent="0.25">
      <c r="F19" s="4" t="e">
        <f t="shared" si="2"/>
        <v>#DIV/0!</v>
      </c>
      <c r="G19" s="4" t="e">
        <f t="shared" si="0"/>
        <v>#DIV/0!</v>
      </c>
      <c r="H19" s="4" t="e">
        <f t="shared" si="1"/>
        <v>#DIV/0!</v>
      </c>
    </row>
    <row r="20" spans="6:8" x14ac:dyDescent="0.25">
      <c r="F20" s="4" t="e">
        <f t="shared" si="2"/>
        <v>#DIV/0!</v>
      </c>
      <c r="G20" s="4" t="e">
        <f t="shared" si="0"/>
        <v>#DIV/0!</v>
      </c>
      <c r="H20" s="4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zoomScale="90" zoomScaleNormal="90" workbookViewId="0">
      <selection activeCell="G5" sqref="G5"/>
    </sheetView>
  </sheetViews>
  <sheetFormatPr defaultRowHeight="15" x14ac:dyDescent="0.25"/>
  <cols>
    <col min="2" max="2" width="51.85546875" bestFit="1" customWidth="1"/>
    <col min="3" max="3" width="32.85546875" customWidth="1"/>
    <col min="4" max="4" width="15.85546875" customWidth="1"/>
    <col min="5" max="5" width="20.7109375" customWidth="1"/>
    <col min="6" max="6" width="16.42578125" customWidth="1"/>
    <col min="7" max="7" width="15.7109375" customWidth="1"/>
  </cols>
  <sheetData>
    <row r="1" spans="1:7" x14ac:dyDescent="0.25">
      <c r="A1" s="58" t="s">
        <v>26</v>
      </c>
      <c r="B1" s="58"/>
      <c r="C1" s="58"/>
      <c r="D1" s="58"/>
      <c r="E1" s="58"/>
      <c r="F1" s="58"/>
      <c r="G1" s="58"/>
    </row>
    <row r="2" spans="1:7" x14ac:dyDescent="0.25">
      <c r="A2" s="18" t="s">
        <v>0</v>
      </c>
      <c r="B2" s="18" t="s">
        <v>63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</row>
    <row r="3" spans="1:7" x14ac:dyDescent="0.25">
      <c r="A3" s="7"/>
      <c r="B3" s="7"/>
      <c r="C3" s="38"/>
      <c r="D3" s="7"/>
      <c r="E3" s="7"/>
      <c r="F3" s="8"/>
      <c r="G3" s="8"/>
    </row>
    <row r="4" spans="1:7" x14ac:dyDescent="0.25">
      <c r="A4" s="7"/>
      <c r="B4" s="7"/>
      <c r="C4" s="7"/>
      <c r="D4" s="7"/>
      <c r="E4" s="7"/>
      <c r="F4" s="8"/>
      <c r="G4" s="8"/>
    </row>
    <row r="5" spans="1:7" x14ac:dyDescent="0.25">
      <c r="A5" s="59" t="s">
        <v>6</v>
      </c>
      <c r="B5" s="59"/>
      <c r="C5" s="59"/>
      <c r="D5" s="59"/>
      <c r="E5" s="59"/>
      <c r="F5" s="59"/>
      <c r="G5" s="25">
        <f>G3+G4</f>
        <v>0</v>
      </c>
    </row>
    <row r="6" spans="1:7" x14ac:dyDescent="0.25">
      <c r="A6" s="24"/>
      <c r="B6" s="24"/>
      <c r="C6" s="24"/>
      <c r="D6" s="24"/>
      <c r="E6" s="24"/>
      <c r="F6" s="24"/>
      <c r="G6" s="24"/>
    </row>
    <row r="7" spans="1:7" x14ac:dyDescent="0.25">
      <c r="A7" s="58" t="s">
        <v>73</v>
      </c>
      <c r="B7" s="58"/>
      <c r="C7" s="58"/>
      <c r="D7" s="58"/>
      <c r="E7" s="58"/>
      <c r="F7" s="58"/>
      <c r="G7" s="58"/>
    </row>
    <row r="8" spans="1:7" x14ac:dyDescent="0.25">
      <c r="A8" s="6"/>
      <c r="B8" s="7"/>
      <c r="C8" s="7"/>
      <c r="D8" s="7"/>
      <c r="E8" s="7"/>
      <c r="F8" s="26"/>
      <c r="G8" s="27"/>
    </row>
  </sheetData>
  <mergeCells count="3">
    <mergeCell ref="A1:G1"/>
    <mergeCell ref="A5:F5"/>
    <mergeCell ref="A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activeCell="D10" sqref="D10"/>
    </sheetView>
  </sheetViews>
  <sheetFormatPr defaultRowHeight="15" x14ac:dyDescent="0.25"/>
  <cols>
    <col min="2" max="2" width="39.7109375" customWidth="1"/>
    <col min="3" max="3" width="23" customWidth="1"/>
    <col min="4" max="4" width="12" customWidth="1"/>
  </cols>
  <sheetData>
    <row r="1" spans="1:4" x14ac:dyDescent="0.25">
      <c r="A1" s="18" t="s">
        <v>0</v>
      </c>
      <c r="B1" s="18" t="s">
        <v>1</v>
      </c>
      <c r="C1" s="49" t="s">
        <v>5</v>
      </c>
      <c r="D1" s="84"/>
    </row>
    <row r="2" spans="1:4" x14ac:dyDescent="0.25">
      <c r="A2" s="7">
        <v>1</v>
      </c>
      <c r="B2" s="7" t="s">
        <v>27</v>
      </c>
      <c r="C2" s="8">
        <f>PERALATAN!G16</f>
        <v>0</v>
      </c>
      <c r="D2" s="84"/>
    </row>
    <row r="3" spans="1:4" x14ac:dyDescent="0.25">
      <c r="A3" s="7">
        <v>2</v>
      </c>
      <c r="B3" s="7" t="s">
        <v>24</v>
      </c>
      <c r="C3" s="8">
        <f>'BAHAN HABIS PAKAI'!G17</f>
        <v>0</v>
      </c>
      <c r="D3" s="84"/>
    </row>
    <row r="4" spans="1:4" x14ac:dyDescent="0.25">
      <c r="A4" s="7">
        <v>3</v>
      </c>
      <c r="B4" s="7" t="s">
        <v>11</v>
      </c>
      <c r="C4" s="8">
        <f>'BIAYA OPERASIONAL'!G5</f>
        <v>0</v>
      </c>
      <c r="D4" s="84"/>
    </row>
    <row r="5" spans="1:4" x14ac:dyDescent="0.25">
      <c r="A5" s="7">
        <v>4</v>
      </c>
      <c r="B5" s="7" t="s">
        <v>12</v>
      </c>
      <c r="C5" s="26">
        <f>'BIAYA OPERASIONAL'!G8</f>
        <v>0</v>
      </c>
      <c r="D5" s="84"/>
    </row>
    <row r="6" spans="1:4" x14ac:dyDescent="0.25">
      <c r="A6" s="18"/>
      <c r="B6" s="18" t="s">
        <v>28</v>
      </c>
      <c r="C6" s="25">
        <f>SUM(C1:C5)</f>
        <v>0</v>
      </c>
      <c r="D6" s="84"/>
    </row>
    <row r="7" spans="1:4" x14ac:dyDescent="0.25">
      <c r="C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3"/>
  <sheetViews>
    <sheetView workbookViewId="0">
      <selection activeCell="D18" sqref="D18"/>
    </sheetView>
  </sheetViews>
  <sheetFormatPr defaultRowHeight="15" x14ac:dyDescent="0.25"/>
  <cols>
    <col min="1" max="1" width="4.28515625" customWidth="1"/>
    <col min="2" max="2" width="37.42578125" customWidth="1"/>
    <col min="3" max="3" width="23.42578125" customWidth="1"/>
    <col min="5" max="5" width="31.42578125" bestFit="1" customWidth="1"/>
    <col min="6" max="6" width="10.28515625" bestFit="1" customWidth="1"/>
  </cols>
  <sheetData>
    <row r="1" spans="1:3" ht="15.75" x14ac:dyDescent="0.25">
      <c r="A1" s="43" t="s">
        <v>0</v>
      </c>
      <c r="B1" s="44" t="s">
        <v>72</v>
      </c>
      <c r="C1" s="44" t="s">
        <v>4</v>
      </c>
    </row>
    <row r="2" spans="1:3" ht="15.75" x14ac:dyDescent="0.25">
      <c r="A2" s="39"/>
      <c r="B2" s="40" t="s">
        <v>24</v>
      </c>
      <c r="C2" s="41" t="e">
        <f>'BAHAN HABIS PAKAI'!G17/'BAHAN HABIS PAKAI'!C19</f>
        <v>#DIV/0!</v>
      </c>
    </row>
    <row r="3" spans="1:3" ht="15.75" x14ac:dyDescent="0.25">
      <c r="A3" s="39"/>
      <c r="B3" s="40" t="s">
        <v>29</v>
      </c>
      <c r="C3" s="41" t="e">
        <f>'BIAYA OPERASIONAL'!G3/'BAHAN HABIS PAKAI'!C19</f>
        <v>#DIV/0!</v>
      </c>
    </row>
    <row r="4" spans="1:3" ht="15.75" x14ac:dyDescent="0.25">
      <c r="A4" s="39"/>
      <c r="B4" s="44" t="s">
        <v>23</v>
      </c>
      <c r="C4" s="45" t="e">
        <f>SUM(C2:C3)</f>
        <v>#DIV/0!</v>
      </c>
    </row>
    <row r="5" spans="1:3" ht="15.75" x14ac:dyDescent="0.25">
      <c r="A5" s="39"/>
      <c r="B5" s="40" t="s">
        <v>36</v>
      </c>
      <c r="C5" s="41" t="e">
        <f>'BAHAN HABIS PAKAI'!G5/'BAHAN HABIS PAKAI'!C19</f>
        <v>#DIV/0!</v>
      </c>
    </row>
    <row r="6" spans="1:3" ht="15.75" x14ac:dyDescent="0.25">
      <c r="A6" s="39"/>
      <c r="B6" s="40" t="s">
        <v>12</v>
      </c>
      <c r="C6" s="41" t="e">
        <f>'BIAYA OPERASIONAL'!G8/'BAHAN HABIS PAKAI'!C19</f>
        <v>#DIV/0!</v>
      </c>
    </row>
    <row r="7" spans="1:3" ht="15.75" x14ac:dyDescent="0.25">
      <c r="A7" s="39"/>
      <c r="B7" s="44" t="s">
        <v>30</v>
      </c>
      <c r="C7" s="45" t="e">
        <f>C4+C6+C5</f>
        <v>#DIV/0!</v>
      </c>
    </row>
    <row r="8" spans="1:3" ht="15.75" x14ac:dyDescent="0.25">
      <c r="A8" s="39"/>
      <c r="B8" s="40" t="s">
        <v>31</v>
      </c>
      <c r="C8" s="41" t="e">
        <f>PENYUSUTAN!H10</f>
        <v>#DIV/0!</v>
      </c>
    </row>
    <row r="9" spans="1:3" ht="15.75" x14ac:dyDescent="0.25">
      <c r="A9" s="39"/>
      <c r="B9" s="44" t="s">
        <v>32</v>
      </c>
      <c r="C9" s="45" t="e">
        <f>C7+C8</f>
        <v>#DIV/0!</v>
      </c>
    </row>
    <row r="10" spans="1:3" ht="15.75" x14ac:dyDescent="0.25">
      <c r="A10" s="39"/>
      <c r="B10" s="40" t="s">
        <v>33</v>
      </c>
      <c r="C10" s="42"/>
    </row>
    <row r="11" spans="1:3" ht="15.75" x14ac:dyDescent="0.25">
      <c r="A11" s="39"/>
      <c r="B11" s="40" t="s">
        <v>35</v>
      </c>
      <c r="C11" s="42" t="e">
        <f>C9+C10</f>
        <v>#DIV/0!</v>
      </c>
    </row>
    <row r="12" spans="1:3" ht="15.75" x14ac:dyDescent="0.25">
      <c r="A12" s="39"/>
      <c r="B12" s="46" t="s">
        <v>34</v>
      </c>
      <c r="C12" s="47"/>
    </row>
    <row r="13" spans="1:3" x14ac:dyDescent="0.25">
      <c r="A13" s="22"/>
      <c r="B13" s="22"/>
      <c r="C13" s="23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18"/>
  <sheetViews>
    <sheetView zoomScaleNormal="100" workbookViewId="0">
      <selection activeCell="D16" sqref="D16"/>
    </sheetView>
  </sheetViews>
  <sheetFormatPr defaultRowHeight="15" x14ac:dyDescent="0.25"/>
  <cols>
    <col min="1" max="1" width="2" customWidth="1"/>
    <col min="2" max="2" width="32.5703125" bestFit="1" customWidth="1"/>
    <col min="3" max="3" width="15.5703125" customWidth="1"/>
    <col min="4" max="4" width="23" customWidth="1"/>
  </cols>
  <sheetData>
    <row r="1" spans="2:4" x14ac:dyDescent="0.25">
      <c r="B1" s="18" t="s">
        <v>15</v>
      </c>
      <c r="C1" s="18" t="s">
        <v>16</v>
      </c>
      <c r="D1" s="18" t="s">
        <v>46</v>
      </c>
    </row>
    <row r="2" spans="2:4" x14ac:dyDescent="0.25">
      <c r="B2" s="17" t="s">
        <v>44</v>
      </c>
      <c r="C2" s="30"/>
      <c r="D2" s="7"/>
    </row>
    <row r="3" spans="2:4" x14ac:dyDescent="0.25">
      <c r="B3" s="7" t="s">
        <v>17</v>
      </c>
      <c r="C3" s="8" t="e">
        <f>PENYUSUTAN!G10</f>
        <v>#DIV/0!</v>
      </c>
      <c r="D3" s="8">
        <f>'TOTAL INVESTASI'!C6</f>
        <v>0</v>
      </c>
    </row>
    <row r="4" spans="2:4" s="4" customFormat="1" x14ac:dyDescent="0.25">
      <c r="B4" s="7" t="s">
        <v>37</v>
      </c>
      <c r="C4" s="8">
        <f>'BIAYA OPERASIONAL'!G8</f>
        <v>0</v>
      </c>
      <c r="D4" s="8">
        <f>C4*24</f>
        <v>0</v>
      </c>
    </row>
    <row r="5" spans="2:4" x14ac:dyDescent="0.25">
      <c r="B5" s="17" t="s">
        <v>5</v>
      </c>
      <c r="C5" s="8" t="e">
        <f>C3+C4</f>
        <v>#DIV/0!</v>
      </c>
      <c r="D5" s="8">
        <f>SUM(D3:D4)</f>
        <v>0</v>
      </c>
    </row>
    <row r="6" spans="2:4" x14ac:dyDescent="0.25">
      <c r="B6" s="7"/>
      <c r="C6" s="8"/>
      <c r="D6" s="8"/>
    </row>
    <row r="7" spans="2:4" x14ac:dyDescent="0.25">
      <c r="B7" s="17" t="s">
        <v>43</v>
      </c>
      <c r="C7" s="8"/>
      <c r="D7" s="8"/>
    </row>
    <row r="8" spans="2:4" s="4" customFormat="1" x14ac:dyDescent="0.25">
      <c r="B8" s="7" t="s">
        <v>14</v>
      </c>
      <c r="C8" s="8" t="e">
        <f>'BAHAN HABIS PAKAI'!G17/'BAHAN HABIS PAKAI'!C19</f>
        <v>#DIV/0!</v>
      </c>
      <c r="D8" s="8" t="e">
        <f>C8</f>
        <v>#DIV/0!</v>
      </c>
    </row>
    <row r="9" spans="2:4" x14ac:dyDescent="0.25">
      <c r="B9" s="7" t="s">
        <v>38</v>
      </c>
      <c r="C9" s="26" t="e">
        <f>HPP!C3</f>
        <v>#DIV/0!</v>
      </c>
      <c r="D9" s="8" t="e">
        <f>C9</f>
        <v>#DIV/0!</v>
      </c>
    </row>
    <row r="10" spans="2:4" s="4" customFormat="1" x14ac:dyDescent="0.25">
      <c r="B10" s="7" t="s">
        <v>39</v>
      </c>
      <c r="C10" s="26" t="e">
        <f>HPP!C5</f>
        <v>#DIV/0!</v>
      </c>
      <c r="D10" s="8" t="e">
        <f>C10</f>
        <v>#DIV/0!</v>
      </c>
    </row>
    <row r="11" spans="2:4" x14ac:dyDescent="0.25">
      <c r="B11" s="17" t="s">
        <v>40</v>
      </c>
      <c r="C11" s="8" t="e">
        <f>SUM(C8:C10)</f>
        <v>#DIV/0!</v>
      </c>
      <c r="D11" s="8" t="e">
        <f>C11</f>
        <v>#DIV/0!</v>
      </c>
    </row>
    <row r="12" spans="2:4" x14ac:dyDescent="0.25">
      <c r="B12" s="7"/>
      <c r="C12" s="8"/>
      <c r="D12" s="8"/>
    </row>
    <row r="13" spans="2:4" x14ac:dyDescent="0.25">
      <c r="B13" s="7"/>
      <c r="C13" s="8"/>
      <c r="D13" s="8"/>
    </row>
    <row r="14" spans="2:4" x14ac:dyDescent="0.25">
      <c r="B14" s="17" t="s">
        <v>45</v>
      </c>
      <c r="C14" s="8">
        <f>HPP!C12</f>
        <v>0</v>
      </c>
      <c r="D14" s="8">
        <f>C14</f>
        <v>0</v>
      </c>
    </row>
    <row r="15" spans="2:4" x14ac:dyDescent="0.25">
      <c r="B15" s="17" t="s">
        <v>41</v>
      </c>
      <c r="C15" s="8" t="e">
        <f>C14-C11</f>
        <v>#DIV/0!</v>
      </c>
      <c r="D15" s="8" t="e">
        <f>C15</f>
        <v>#DIV/0!</v>
      </c>
    </row>
    <row r="16" spans="2:4" x14ac:dyDescent="0.25">
      <c r="B16" s="17" t="s">
        <v>42</v>
      </c>
      <c r="C16" s="31" t="e">
        <f>C5/C15</f>
        <v>#DIV/0!</v>
      </c>
      <c r="D16" s="8" t="e">
        <f>D5/D15</f>
        <v>#DIV/0!</v>
      </c>
    </row>
    <row r="17" spans="3:4" x14ac:dyDescent="0.25">
      <c r="C17" s="2"/>
      <c r="D17" s="2"/>
    </row>
    <row r="18" spans="3:4" x14ac:dyDescent="0.25">
      <c r="C18" s="3"/>
      <c r="D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zoomScale="91" zoomScaleNormal="91" workbookViewId="0">
      <selection activeCell="D14" sqref="D14"/>
    </sheetView>
  </sheetViews>
  <sheetFormatPr defaultRowHeight="15" x14ac:dyDescent="0.25"/>
  <cols>
    <col min="1" max="1" width="19.42578125" customWidth="1"/>
    <col min="2" max="13" width="10.7109375" customWidth="1"/>
  </cols>
  <sheetData>
    <row r="1" spans="1:13" x14ac:dyDescent="0.25">
      <c r="A1" s="18" t="s">
        <v>47</v>
      </c>
      <c r="B1" s="54">
        <v>1</v>
      </c>
      <c r="C1" s="54">
        <v>2</v>
      </c>
      <c r="D1" s="54">
        <v>3</v>
      </c>
      <c r="E1" s="54">
        <v>4</v>
      </c>
      <c r="F1" s="54">
        <v>5</v>
      </c>
      <c r="G1" s="54">
        <v>6</v>
      </c>
      <c r="H1" s="54">
        <v>7</v>
      </c>
      <c r="I1" s="54">
        <v>8</v>
      </c>
      <c r="J1" s="54">
        <v>9</v>
      </c>
      <c r="K1" s="54">
        <v>10</v>
      </c>
      <c r="L1" s="54">
        <v>11</v>
      </c>
      <c r="M1" s="54">
        <v>12</v>
      </c>
    </row>
    <row r="2" spans="1:13" x14ac:dyDescent="0.25">
      <c r="A2" s="51" t="s">
        <v>48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x14ac:dyDescent="0.25">
      <c r="A3" s="51" t="s">
        <v>18</v>
      </c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</row>
    <row r="4" spans="1:13" ht="29.25" customHeight="1" x14ac:dyDescent="0.25">
      <c r="A4" s="52" t="s">
        <v>52</v>
      </c>
      <c r="B4" s="56">
        <f>'TOTAL INVESTASI'!C6</f>
        <v>0</v>
      </c>
      <c r="C4" s="56" t="e">
        <f>B16</f>
        <v>#DIV/0!</v>
      </c>
      <c r="D4" s="56" t="e">
        <f t="shared" ref="D4:M4" si="0">C16</f>
        <v>#DIV/0!</v>
      </c>
      <c r="E4" s="56" t="e">
        <f t="shared" si="0"/>
        <v>#DIV/0!</v>
      </c>
      <c r="F4" s="56" t="e">
        <f t="shared" si="0"/>
        <v>#DIV/0!</v>
      </c>
      <c r="G4" s="56" t="e">
        <f t="shared" si="0"/>
        <v>#DIV/0!</v>
      </c>
      <c r="H4" s="56" t="e">
        <f t="shared" si="0"/>
        <v>#DIV/0!</v>
      </c>
      <c r="I4" s="56" t="e">
        <f t="shared" si="0"/>
        <v>#DIV/0!</v>
      </c>
      <c r="J4" s="56" t="e">
        <f t="shared" si="0"/>
        <v>#DIV/0!</v>
      </c>
      <c r="K4" s="56" t="e">
        <f t="shared" si="0"/>
        <v>#DIV/0!</v>
      </c>
      <c r="L4" s="56" t="e">
        <f t="shared" si="0"/>
        <v>#DIV/0!</v>
      </c>
      <c r="M4" s="56" t="e">
        <f t="shared" si="0"/>
        <v>#DIV/0!</v>
      </c>
    </row>
    <row r="5" spans="1:13" x14ac:dyDescent="0.25">
      <c r="A5" s="53" t="s">
        <v>71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2"/>
    </row>
    <row r="6" spans="1:13" ht="30.75" customHeight="1" x14ac:dyDescent="0.25">
      <c r="A6" s="51" t="s">
        <v>53</v>
      </c>
      <c r="B6" s="56">
        <f>PERALATAN!G16</f>
        <v>0</v>
      </c>
      <c r="C6" s="56">
        <f>PERALATAN!H13</f>
        <v>0</v>
      </c>
      <c r="D6" s="56">
        <f>PERALATAN!I12</f>
        <v>0</v>
      </c>
      <c r="E6" s="56">
        <f>PERALATAN!J12</f>
        <v>0</v>
      </c>
      <c r="F6" s="56">
        <f>PERALATAN!K12</f>
        <v>0</v>
      </c>
      <c r="G6" s="56">
        <f>PERALATAN!L12</f>
        <v>0</v>
      </c>
      <c r="H6" s="56">
        <f>PERALATAN!M12</f>
        <v>0</v>
      </c>
      <c r="I6" s="56">
        <f>PERALATAN!N12</f>
        <v>0</v>
      </c>
      <c r="J6" s="56">
        <f>PERALATAN!O12</f>
        <v>0</v>
      </c>
      <c r="K6" s="56">
        <f>PERALATAN!P12</f>
        <v>0</v>
      </c>
      <c r="L6" s="56">
        <f>PERALATAN!Q12</f>
        <v>0</v>
      </c>
      <c r="M6" s="56">
        <f>PERALATAN!R12</f>
        <v>0</v>
      </c>
    </row>
    <row r="7" spans="1:13" x14ac:dyDescent="0.25">
      <c r="A7" s="51" t="s">
        <v>24</v>
      </c>
      <c r="B7" s="56" t="e">
        <f>HPP!$C$4*'cash flow'!B2</f>
        <v>#DIV/0!</v>
      </c>
      <c r="C7" s="56" t="e">
        <f>HPP!$C$4*'cash flow'!C2</f>
        <v>#DIV/0!</v>
      </c>
      <c r="D7" s="56" t="e">
        <f>HPP!$C$4*'cash flow'!D2</f>
        <v>#DIV/0!</v>
      </c>
      <c r="E7" s="56" t="e">
        <f>HPP!$C$4*'cash flow'!E2</f>
        <v>#DIV/0!</v>
      </c>
      <c r="F7" s="56" t="e">
        <f>HPP!$C$4*'cash flow'!F2</f>
        <v>#DIV/0!</v>
      </c>
      <c r="G7" s="56" t="e">
        <f>HPP!$C$4*'cash flow'!G2</f>
        <v>#DIV/0!</v>
      </c>
      <c r="H7" s="56" t="e">
        <f>HPP!$C$4*'cash flow'!H2</f>
        <v>#DIV/0!</v>
      </c>
      <c r="I7" s="56" t="e">
        <f>HPP!$C$4*'cash flow'!I2</f>
        <v>#DIV/0!</v>
      </c>
      <c r="J7" s="56" t="e">
        <f>HPP!$C$4*'cash flow'!J2</f>
        <v>#DIV/0!</v>
      </c>
      <c r="K7" s="56" t="e">
        <f>HPP!$C$4*'cash flow'!K2</f>
        <v>#DIV/0!</v>
      </c>
      <c r="L7" s="56" t="e">
        <f>HPP!$C$4*'cash flow'!L2</f>
        <v>#DIV/0!</v>
      </c>
      <c r="M7" s="56" t="e">
        <f>HPP!$C$4*'cash flow'!M2</f>
        <v>#DIV/0!</v>
      </c>
    </row>
    <row r="8" spans="1:13" ht="23.25" x14ac:dyDescent="0.25">
      <c r="A8" s="51" t="s">
        <v>29</v>
      </c>
      <c r="B8" s="56" t="e">
        <f>HPP!$C$3*'cash flow'!B2</f>
        <v>#DIV/0!</v>
      </c>
      <c r="C8" s="56" t="e">
        <f>HPP!$C$3*'cash flow'!C2</f>
        <v>#DIV/0!</v>
      </c>
      <c r="D8" s="56" t="e">
        <f>HPP!$C$3*'cash flow'!D2</f>
        <v>#DIV/0!</v>
      </c>
      <c r="E8" s="56" t="e">
        <f>HPP!$C$3*'cash flow'!E2</f>
        <v>#DIV/0!</v>
      </c>
      <c r="F8" s="56" t="e">
        <f>HPP!$C$3*'cash flow'!F2</f>
        <v>#DIV/0!</v>
      </c>
      <c r="G8" s="56" t="e">
        <f>HPP!$C$3*'cash flow'!G2</f>
        <v>#DIV/0!</v>
      </c>
      <c r="H8" s="56" t="e">
        <f>HPP!$C$3*'cash flow'!H2</f>
        <v>#DIV/0!</v>
      </c>
      <c r="I8" s="56" t="e">
        <f>HPP!$C$3*'cash flow'!I2</f>
        <v>#DIV/0!</v>
      </c>
      <c r="J8" s="56" t="e">
        <f>HPP!$C$3*'cash flow'!J2</f>
        <v>#DIV/0!</v>
      </c>
      <c r="K8" s="56" t="e">
        <f>HPP!$C$3*'cash flow'!K2</f>
        <v>#DIV/0!</v>
      </c>
      <c r="L8" s="56" t="e">
        <f>HPP!$C$3*'cash flow'!L2</f>
        <v>#DIV/0!</v>
      </c>
      <c r="M8" s="56" t="e">
        <f>HPP!$C$3*'cash flow'!M2</f>
        <v>#DIV/0!</v>
      </c>
    </row>
    <row r="9" spans="1:13" ht="23.25" x14ac:dyDescent="0.25">
      <c r="A9" s="51" t="s">
        <v>36</v>
      </c>
      <c r="B9" s="56" t="e">
        <f>HPP!$C$5*B2</f>
        <v>#DIV/0!</v>
      </c>
      <c r="C9" s="56" t="e">
        <f>HPP!$C$5*C2</f>
        <v>#DIV/0!</v>
      </c>
      <c r="D9" s="56" t="e">
        <f>HPP!$C$5*D2</f>
        <v>#DIV/0!</v>
      </c>
      <c r="E9" s="56" t="e">
        <f>HPP!$C$5*E2</f>
        <v>#DIV/0!</v>
      </c>
      <c r="F9" s="56" t="e">
        <f>HPP!$C$5*F2</f>
        <v>#DIV/0!</v>
      </c>
      <c r="G9" s="56" t="e">
        <f>HPP!$C$5*G2</f>
        <v>#DIV/0!</v>
      </c>
      <c r="H9" s="56" t="e">
        <f>HPP!$C$5*H2</f>
        <v>#DIV/0!</v>
      </c>
      <c r="I9" s="56" t="e">
        <f>HPP!$C$5*I2</f>
        <v>#DIV/0!</v>
      </c>
      <c r="J9" s="56" t="e">
        <f>HPP!$C$5*J2</f>
        <v>#DIV/0!</v>
      </c>
      <c r="K9" s="56" t="e">
        <f>HPP!$C$5*K2</f>
        <v>#DIV/0!</v>
      </c>
      <c r="L9" s="56" t="e">
        <f>HPP!$C$5*L2</f>
        <v>#DIV/0!</v>
      </c>
      <c r="M9" s="56" t="e">
        <f>HPP!$C$5*M2</f>
        <v>#DIV/0!</v>
      </c>
    </row>
    <row r="10" spans="1:13" x14ac:dyDescent="0.25">
      <c r="A10" s="51" t="s">
        <v>12</v>
      </c>
      <c r="B10" s="56" t="e">
        <f>HPP!$C$6</f>
        <v>#DIV/0!</v>
      </c>
      <c r="C10" s="56" t="e">
        <f>HPP!$C$6</f>
        <v>#DIV/0!</v>
      </c>
      <c r="D10" s="56" t="e">
        <f>HPP!$C$6</f>
        <v>#DIV/0!</v>
      </c>
      <c r="E10" s="56" t="e">
        <f>HPP!$C$6</f>
        <v>#DIV/0!</v>
      </c>
      <c r="F10" s="56" t="e">
        <f>HPP!$C$6</f>
        <v>#DIV/0!</v>
      </c>
      <c r="G10" s="56" t="e">
        <f>HPP!$C$6</f>
        <v>#DIV/0!</v>
      </c>
      <c r="H10" s="56" t="e">
        <f>HPP!$C$6</f>
        <v>#DIV/0!</v>
      </c>
      <c r="I10" s="56" t="e">
        <f>HPP!$C$6</f>
        <v>#DIV/0!</v>
      </c>
      <c r="J10" s="56" t="e">
        <f>HPP!$C$6</f>
        <v>#DIV/0!</v>
      </c>
      <c r="K10" s="56" t="e">
        <f>HPP!$C$6</f>
        <v>#DIV/0!</v>
      </c>
      <c r="L10" s="56" t="e">
        <f>HPP!$C$6</f>
        <v>#DIV/0!</v>
      </c>
      <c r="M10" s="56" t="e">
        <f>HPP!$C$6</f>
        <v>#DIV/0!</v>
      </c>
    </row>
    <row r="11" spans="1:13" x14ac:dyDescent="0.25">
      <c r="A11" s="53" t="s">
        <v>5</v>
      </c>
      <c r="B11" s="57" t="e">
        <f>SUM(B6:B10)</f>
        <v>#DIV/0!</v>
      </c>
      <c r="C11" s="57" t="e">
        <f t="shared" ref="C11:M11" si="1">SUM(C6:C10)</f>
        <v>#DIV/0!</v>
      </c>
      <c r="D11" s="57" t="e">
        <f t="shared" si="1"/>
        <v>#DIV/0!</v>
      </c>
      <c r="E11" s="57" t="e">
        <f t="shared" si="1"/>
        <v>#DIV/0!</v>
      </c>
      <c r="F11" s="57" t="e">
        <f t="shared" si="1"/>
        <v>#DIV/0!</v>
      </c>
      <c r="G11" s="57" t="e">
        <f t="shared" si="1"/>
        <v>#DIV/0!</v>
      </c>
      <c r="H11" s="57" t="e">
        <f t="shared" si="1"/>
        <v>#DIV/0!</v>
      </c>
      <c r="I11" s="57" t="e">
        <f t="shared" si="1"/>
        <v>#DIV/0!</v>
      </c>
      <c r="J11" s="57" t="e">
        <f t="shared" si="1"/>
        <v>#DIV/0!</v>
      </c>
      <c r="K11" s="57" t="e">
        <f t="shared" si="1"/>
        <v>#DIV/0!</v>
      </c>
      <c r="L11" s="57" t="e">
        <f t="shared" si="1"/>
        <v>#DIV/0!</v>
      </c>
      <c r="M11" s="57" t="e">
        <f t="shared" si="1"/>
        <v>#DIV/0!</v>
      </c>
    </row>
    <row r="12" spans="1:13" x14ac:dyDescent="0.25">
      <c r="A12" s="52" t="s">
        <v>19</v>
      </c>
      <c r="B12" s="56" t="e">
        <f>B4-B11</f>
        <v>#DIV/0!</v>
      </c>
      <c r="C12" s="56" t="e">
        <f t="shared" ref="C12:M12" si="2">C4-C11</f>
        <v>#DIV/0!</v>
      </c>
      <c r="D12" s="56" t="e">
        <f t="shared" si="2"/>
        <v>#DIV/0!</v>
      </c>
      <c r="E12" s="56" t="e">
        <f t="shared" si="2"/>
        <v>#DIV/0!</v>
      </c>
      <c r="F12" s="56" t="e">
        <f t="shared" si="2"/>
        <v>#DIV/0!</v>
      </c>
      <c r="G12" s="56" t="e">
        <f t="shared" si="2"/>
        <v>#DIV/0!</v>
      </c>
      <c r="H12" s="56" t="e">
        <f t="shared" si="2"/>
        <v>#DIV/0!</v>
      </c>
      <c r="I12" s="56" t="e">
        <f t="shared" si="2"/>
        <v>#DIV/0!</v>
      </c>
      <c r="J12" s="56" t="e">
        <f t="shared" si="2"/>
        <v>#DIV/0!</v>
      </c>
      <c r="K12" s="56" t="e">
        <f t="shared" si="2"/>
        <v>#DIV/0!</v>
      </c>
      <c r="L12" s="56" t="e">
        <f t="shared" si="2"/>
        <v>#DIV/0!</v>
      </c>
      <c r="M12" s="56" t="e">
        <f t="shared" si="2"/>
        <v>#DIV/0!</v>
      </c>
    </row>
    <row r="13" spans="1:13" x14ac:dyDescent="0.25">
      <c r="A13" s="53" t="s">
        <v>49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2"/>
    </row>
    <row r="14" spans="1:13" x14ac:dyDescent="0.25">
      <c r="A14" s="51" t="s">
        <v>51</v>
      </c>
      <c r="B14" s="56">
        <f>HPP!$C$12*B2</f>
        <v>0</v>
      </c>
      <c r="C14" s="56">
        <f>HPP!$C$12*C2</f>
        <v>0</v>
      </c>
      <c r="D14" s="56">
        <f>HPP!$C$12*D2</f>
        <v>0</v>
      </c>
      <c r="E14" s="56">
        <f>HPP!$C$12*E2</f>
        <v>0</v>
      </c>
      <c r="F14" s="56">
        <f>HPP!$C$12*F2</f>
        <v>0</v>
      </c>
      <c r="G14" s="56">
        <f>HPP!$C$12*G2</f>
        <v>0</v>
      </c>
      <c r="H14" s="56">
        <f>HPP!$C$12*H2</f>
        <v>0</v>
      </c>
      <c r="I14" s="56">
        <f>HPP!$C$12*I2</f>
        <v>0</v>
      </c>
      <c r="J14" s="56">
        <f>HPP!$C$12*J2</f>
        <v>0</v>
      </c>
      <c r="K14" s="56">
        <f>HPP!$C$12*K2</f>
        <v>0</v>
      </c>
      <c r="L14" s="56">
        <f>HPP!$C$12*L2</f>
        <v>0</v>
      </c>
      <c r="M14" s="56">
        <f>HPP!$C$12*M2</f>
        <v>0</v>
      </c>
    </row>
    <row r="15" spans="1:13" x14ac:dyDescent="0.25">
      <c r="A15" s="51" t="s">
        <v>5</v>
      </c>
      <c r="B15" s="56">
        <f>B14</f>
        <v>0</v>
      </c>
      <c r="C15" s="56">
        <f t="shared" ref="C15:M15" si="3">C14</f>
        <v>0</v>
      </c>
      <c r="D15" s="56">
        <f t="shared" si="3"/>
        <v>0</v>
      </c>
      <c r="E15" s="56">
        <f t="shared" si="3"/>
        <v>0</v>
      </c>
      <c r="F15" s="56">
        <f t="shared" si="3"/>
        <v>0</v>
      </c>
      <c r="G15" s="56">
        <f t="shared" si="3"/>
        <v>0</v>
      </c>
      <c r="H15" s="56">
        <f t="shared" si="3"/>
        <v>0</v>
      </c>
      <c r="I15" s="56">
        <f t="shared" si="3"/>
        <v>0</v>
      </c>
      <c r="J15" s="56">
        <f t="shared" si="3"/>
        <v>0</v>
      </c>
      <c r="K15" s="56">
        <f t="shared" si="3"/>
        <v>0</v>
      </c>
      <c r="L15" s="56">
        <f t="shared" si="3"/>
        <v>0</v>
      </c>
      <c r="M15" s="56">
        <f t="shared" si="3"/>
        <v>0</v>
      </c>
    </row>
    <row r="16" spans="1:13" ht="29.25" customHeight="1" x14ac:dyDescent="0.25">
      <c r="A16" s="51" t="s">
        <v>50</v>
      </c>
      <c r="B16" s="56" t="e">
        <f>B12+B15</f>
        <v>#DIV/0!</v>
      </c>
      <c r="C16" s="56" t="e">
        <f t="shared" ref="C16:M16" si="4">C12+C15</f>
        <v>#DIV/0!</v>
      </c>
      <c r="D16" s="56" t="e">
        <f t="shared" si="4"/>
        <v>#DIV/0!</v>
      </c>
      <c r="E16" s="56" t="e">
        <f t="shared" si="4"/>
        <v>#DIV/0!</v>
      </c>
      <c r="F16" s="56" t="e">
        <f t="shared" si="4"/>
        <v>#DIV/0!</v>
      </c>
      <c r="G16" s="56" t="e">
        <f t="shared" si="4"/>
        <v>#DIV/0!</v>
      </c>
      <c r="H16" s="56" t="e">
        <f t="shared" si="4"/>
        <v>#DIV/0!</v>
      </c>
      <c r="I16" s="56" t="e">
        <f t="shared" si="4"/>
        <v>#DIV/0!</v>
      </c>
      <c r="J16" s="56" t="e">
        <f t="shared" si="4"/>
        <v>#DIV/0!</v>
      </c>
      <c r="K16" s="56" t="e">
        <f t="shared" si="4"/>
        <v>#DIV/0!</v>
      </c>
      <c r="L16" s="56" t="e">
        <f t="shared" si="4"/>
        <v>#DIV/0!</v>
      </c>
      <c r="M16" s="56" t="e">
        <f t="shared" si="4"/>
        <v>#DIV/0!</v>
      </c>
    </row>
  </sheetData>
  <mergeCells count="3">
    <mergeCell ref="B13:M13"/>
    <mergeCell ref="B5:M5"/>
    <mergeCell ref="B3:M3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"/>
  <sheetViews>
    <sheetView workbookViewId="0">
      <selection activeCell="B12" sqref="B12"/>
    </sheetView>
  </sheetViews>
  <sheetFormatPr defaultRowHeight="15" x14ac:dyDescent="0.25"/>
  <cols>
    <col min="1" max="1" width="36.28515625" customWidth="1"/>
    <col min="2" max="4" width="12.7109375" bestFit="1" customWidth="1"/>
    <col min="5" max="5" width="13" bestFit="1" customWidth="1"/>
    <col min="6" max="13" width="13.85546875" bestFit="1" customWidth="1"/>
  </cols>
  <sheetData>
    <row r="1" spans="1:13" x14ac:dyDescent="0.25">
      <c r="A1" s="18" t="s">
        <v>13</v>
      </c>
      <c r="B1" s="18">
        <v>1</v>
      </c>
      <c r="C1" s="18">
        <v>2</v>
      </c>
      <c r="D1" s="18">
        <v>3</v>
      </c>
      <c r="E1" s="18">
        <v>4</v>
      </c>
      <c r="F1" s="18">
        <v>5</v>
      </c>
      <c r="G1" s="18">
        <v>6</v>
      </c>
      <c r="H1" s="18">
        <v>7</v>
      </c>
      <c r="I1" s="18">
        <v>8</v>
      </c>
      <c r="J1" s="18">
        <v>9</v>
      </c>
      <c r="K1" s="18">
        <v>10</v>
      </c>
      <c r="L1" s="18">
        <v>11</v>
      </c>
      <c r="M1" s="18">
        <v>12</v>
      </c>
    </row>
    <row r="2" spans="1:13" x14ac:dyDescent="0.25">
      <c r="A2" s="7" t="s">
        <v>75</v>
      </c>
      <c r="B2" s="26">
        <f>'cash flow'!B14</f>
        <v>0</v>
      </c>
      <c r="C2" s="26">
        <f>'cash flow'!C14</f>
        <v>0</v>
      </c>
      <c r="D2" s="26">
        <f>'cash flow'!D14</f>
        <v>0</v>
      </c>
      <c r="E2" s="26">
        <f>'cash flow'!E14</f>
        <v>0</v>
      </c>
      <c r="F2" s="26">
        <f>'cash flow'!F14</f>
        <v>0</v>
      </c>
      <c r="G2" s="26">
        <f>'cash flow'!G14</f>
        <v>0</v>
      </c>
      <c r="H2" s="26">
        <f>'cash flow'!H14</f>
        <v>0</v>
      </c>
      <c r="I2" s="26">
        <f>'cash flow'!I14</f>
        <v>0</v>
      </c>
      <c r="J2" s="26">
        <f>'cash flow'!J14</f>
        <v>0</v>
      </c>
      <c r="K2" s="26">
        <f>'cash flow'!K14</f>
        <v>0</v>
      </c>
      <c r="L2" s="26">
        <f>'cash flow'!L14</f>
        <v>0</v>
      </c>
      <c r="M2" s="26">
        <f>'cash flow'!M14</f>
        <v>0</v>
      </c>
    </row>
    <row r="3" spans="1:13" x14ac:dyDescent="0.25">
      <c r="A3" s="7" t="s">
        <v>74</v>
      </c>
      <c r="B3" s="26" t="e">
        <f>'cash flow'!B7+'cash flow'!B8</f>
        <v>#DIV/0!</v>
      </c>
      <c r="C3" s="26" t="e">
        <f>'cash flow'!C7+'cash flow'!C8</f>
        <v>#DIV/0!</v>
      </c>
      <c r="D3" s="26" t="e">
        <f>'cash flow'!D7+'cash flow'!D8</f>
        <v>#DIV/0!</v>
      </c>
      <c r="E3" s="26" t="e">
        <f>'cash flow'!E7+'cash flow'!E8</f>
        <v>#DIV/0!</v>
      </c>
      <c r="F3" s="26" t="e">
        <f>'cash flow'!F7+'cash flow'!F8</f>
        <v>#DIV/0!</v>
      </c>
      <c r="G3" s="26" t="e">
        <f>'cash flow'!G7+'cash flow'!G8</f>
        <v>#DIV/0!</v>
      </c>
      <c r="H3" s="26" t="e">
        <f>'cash flow'!H7+'cash flow'!H8</f>
        <v>#DIV/0!</v>
      </c>
      <c r="I3" s="26" t="e">
        <f>'cash flow'!I7+'cash flow'!I8</f>
        <v>#DIV/0!</v>
      </c>
      <c r="J3" s="26" t="e">
        <f>'cash flow'!J7+'cash flow'!J8</f>
        <v>#DIV/0!</v>
      </c>
      <c r="K3" s="26" t="e">
        <f>'cash flow'!K7+'cash flow'!K8</f>
        <v>#DIV/0!</v>
      </c>
      <c r="L3" s="26" t="e">
        <f>'cash flow'!L7+'cash flow'!L8</f>
        <v>#DIV/0!</v>
      </c>
      <c r="M3" s="26" t="e">
        <f>'cash flow'!M7+'cash flow'!M8</f>
        <v>#DIV/0!</v>
      </c>
    </row>
    <row r="4" spans="1:13" x14ac:dyDescent="0.25">
      <c r="A4" s="7" t="s">
        <v>76</v>
      </c>
      <c r="B4" s="26" t="e">
        <f>B2-B3</f>
        <v>#DIV/0!</v>
      </c>
      <c r="C4" s="26" t="e">
        <f t="shared" ref="C4:M4" si="0">C2-C3</f>
        <v>#DIV/0!</v>
      </c>
      <c r="D4" s="26" t="e">
        <f t="shared" si="0"/>
        <v>#DIV/0!</v>
      </c>
      <c r="E4" s="26" t="e">
        <f t="shared" si="0"/>
        <v>#DIV/0!</v>
      </c>
      <c r="F4" s="26" t="e">
        <f t="shared" si="0"/>
        <v>#DIV/0!</v>
      </c>
      <c r="G4" s="26" t="e">
        <f t="shared" si="0"/>
        <v>#DIV/0!</v>
      </c>
      <c r="H4" s="26" t="e">
        <f t="shared" si="0"/>
        <v>#DIV/0!</v>
      </c>
      <c r="I4" s="26" t="e">
        <f t="shared" si="0"/>
        <v>#DIV/0!</v>
      </c>
      <c r="J4" s="26" t="e">
        <f t="shared" si="0"/>
        <v>#DIV/0!</v>
      </c>
      <c r="K4" s="26" t="e">
        <f t="shared" si="0"/>
        <v>#DIV/0!</v>
      </c>
      <c r="L4" s="26" t="e">
        <f t="shared" si="0"/>
        <v>#DIV/0!</v>
      </c>
      <c r="M4" s="26" t="e">
        <f t="shared" si="0"/>
        <v>#DIV/0!</v>
      </c>
    </row>
    <row r="5" spans="1:13" x14ac:dyDescent="0.25">
      <c r="A5" s="7" t="s">
        <v>54</v>
      </c>
      <c r="B5" s="26" t="e">
        <f>'cash flow'!B9+'cash flow'!B10</f>
        <v>#DIV/0!</v>
      </c>
      <c r="C5" s="26" t="e">
        <f>'cash flow'!C9+'cash flow'!C10</f>
        <v>#DIV/0!</v>
      </c>
      <c r="D5" s="26" t="e">
        <f>'cash flow'!D9+'cash flow'!D10</f>
        <v>#DIV/0!</v>
      </c>
      <c r="E5" s="26" t="e">
        <f>'cash flow'!E9+'cash flow'!E10</f>
        <v>#DIV/0!</v>
      </c>
      <c r="F5" s="26" t="e">
        <f>'cash flow'!F9+'cash flow'!F10</f>
        <v>#DIV/0!</v>
      </c>
      <c r="G5" s="26" t="e">
        <f>'cash flow'!G9+'cash flow'!G10</f>
        <v>#DIV/0!</v>
      </c>
      <c r="H5" s="26" t="e">
        <f>'cash flow'!H9+'cash flow'!H10</f>
        <v>#DIV/0!</v>
      </c>
      <c r="I5" s="26" t="e">
        <f>'cash flow'!I9+'cash flow'!I10</f>
        <v>#DIV/0!</v>
      </c>
      <c r="J5" s="26" t="e">
        <f>'cash flow'!J9+'cash flow'!J10</f>
        <v>#DIV/0!</v>
      </c>
      <c r="K5" s="26" t="e">
        <f>'cash flow'!K9+'cash flow'!K10</f>
        <v>#DIV/0!</v>
      </c>
      <c r="L5" s="26" t="e">
        <f>'cash flow'!L9+'cash flow'!L10</f>
        <v>#DIV/0!</v>
      </c>
      <c r="M5" s="26" t="e">
        <f>'cash flow'!M9+'cash flow'!M10</f>
        <v>#DIV/0!</v>
      </c>
    </row>
    <row r="6" spans="1:13" x14ac:dyDescent="0.25">
      <c r="A6" s="7" t="s">
        <v>55</v>
      </c>
      <c r="B6" s="26" t="e">
        <f>B4-B5</f>
        <v>#DIV/0!</v>
      </c>
      <c r="C6" s="26" t="e">
        <f t="shared" ref="C6:M6" si="1">C4-C5</f>
        <v>#DIV/0!</v>
      </c>
      <c r="D6" s="26" t="e">
        <f t="shared" si="1"/>
        <v>#DIV/0!</v>
      </c>
      <c r="E6" s="26" t="e">
        <f t="shared" si="1"/>
        <v>#DIV/0!</v>
      </c>
      <c r="F6" s="26" t="e">
        <f t="shared" si="1"/>
        <v>#DIV/0!</v>
      </c>
      <c r="G6" s="26" t="e">
        <f t="shared" si="1"/>
        <v>#DIV/0!</v>
      </c>
      <c r="H6" s="26" t="e">
        <f t="shared" si="1"/>
        <v>#DIV/0!</v>
      </c>
      <c r="I6" s="26" t="e">
        <f t="shared" si="1"/>
        <v>#DIV/0!</v>
      </c>
      <c r="J6" s="26" t="e">
        <f t="shared" si="1"/>
        <v>#DIV/0!</v>
      </c>
      <c r="K6" s="26" t="e">
        <f t="shared" si="1"/>
        <v>#DIV/0!</v>
      </c>
      <c r="L6" s="26" t="e">
        <f t="shared" si="1"/>
        <v>#DIV/0!</v>
      </c>
      <c r="M6" s="26" t="e">
        <f t="shared" si="1"/>
        <v>#DIV/0!</v>
      </c>
    </row>
    <row r="7" spans="1:13" x14ac:dyDescent="0.25">
      <c r="A7" s="7" t="s">
        <v>56</v>
      </c>
      <c r="B7" s="26">
        <f>PENYUSUTAN!$F$2</f>
        <v>0</v>
      </c>
      <c r="C7" s="26">
        <f>PENYUSUTAN!$F$2</f>
        <v>0</v>
      </c>
      <c r="D7" s="26">
        <f>PENYUSUTAN!$F$2</f>
        <v>0</v>
      </c>
      <c r="E7" s="26">
        <f>PENYUSUTAN!$F$2</f>
        <v>0</v>
      </c>
      <c r="F7" s="26">
        <f>PENYUSUTAN!$F$2</f>
        <v>0</v>
      </c>
      <c r="G7" s="26">
        <f>PENYUSUTAN!$F$2</f>
        <v>0</v>
      </c>
      <c r="H7" s="26">
        <f>PENYUSUTAN!$F$2</f>
        <v>0</v>
      </c>
      <c r="I7" s="26">
        <f>PENYUSUTAN!$F$2</f>
        <v>0</v>
      </c>
      <c r="J7" s="26">
        <f>PENYUSUTAN!$F$2</f>
        <v>0</v>
      </c>
      <c r="K7" s="26">
        <f>PENYUSUTAN!$F$2</f>
        <v>0</v>
      </c>
      <c r="L7" s="26">
        <f>PENYUSUTAN!$F$2</f>
        <v>0</v>
      </c>
      <c r="M7" s="26">
        <f>PENYUSUTAN!$F$2</f>
        <v>0</v>
      </c>
    </row>
    <row r="8" spans="1:13" s="4" customFormat="1" x14ac:dyDescent="0.25">
      <c r="A8" s="7" t="s">
        <v>77</v>
      </c>
      <c r="B8" s="26" t="e">
        <f>B6-B7</f>
        <v>#DIV/0!</v>
      </c>
      <c r="C8" s="26" t="e">
        <f t="shared" ref="C8:M8" si="2">C6-C7</f>
        <v>#DIV/0!</v>
      </c>
      <c r="D8" s="26" t="e">
        <f t="shared" si="2"/>
        <v>#DIV/0!</v>
      </c>
      <c r="E8" s="26" t="e">
        <f t="shared" si="2"/>
        <v>#DIV/0!</v>
      </c>
      <c r="F8" s="26" t="e">
        <f t="shared" si="2"/>
        <v>#DIV/0!</v>
      </c>
      <c r="G8" s="26" t="e">
        <f t="shared" si="2"/>
        <v>#DIV/0!</v>
      </c>
      <c r="H8" s="26" t="e">
        <f t="shared" si="2"/>
        <v>#DIV/0!</v>
      </c>
      <c r="I8" s="26" t="e">
        <f t="shared" si="2"/>
        <v>#DIV/0!</v>
      </c>
      <c r="J8" s="26" t="e">
        <f t="shared" si="2"/>
        <v>#DIV/0!</v>
      </c>
      <c r="K8" s="26" t="e">
        <f t="shared" si="2"/>
        <v>#DIV/0!</v>
      </c>
      <c r="L8" s="26" t="e">
        <f t="shared" si="2"/>
        <v>#DIV/0!</v>
      </c>
      <c r="M8" s="26" t="e">
        <f t="shared" si="2"/>
        <v>#DIV/0!</v>
      </c>
    </row>
    <row r="9" spans="1:13" x14ac:dyDescent="0.25">
      <c r="A9" s="18" t="s">
        <v>21</v>
      </c>
      <c r="B9" s="27" t="e">
        <f>B8</f>
        <v>#DIV/0!</v>
      </c>
      <c r="C9" s="27" t="e">
        <f>B9+C8</f>
        <v>#DIV/0!</v>
      </c>
      <c r="D9" s="27" t="e">
        <f t="shared" ref="D9:M9" si="3">C9+D8</f>
        <v>#DIV/0!</v>
      </c>
      <c r="E9" s="27" t="e">
        <f t="shared" si="3"/>
        <v>#DIV/0!</v>
      </c>
      <c r="F9" s="27" t="e">
        <f t="shared" si="3"/>
        <v>#DIV/0!</v>
      </c>
      <c r="G9" s="27" t="e">
        <f t="shared" si="3"/>
        <v>#DIV/0!</v>
      </c>
      <c r="H9" s="27" t="e">
        <f t="shared" si="3"/>
        <v>#DIV/0!</v>
      </c>
      <c r="I9" s="27" t="e">
        <f t="shared" si="3"/>
        <v>#DIV/0!</v>
      </c>
      <c r="J9" s="27" t="e">
        <f t="shared" si="3"/>
        <v>#DIV/0!</v>
      </c>
      <c r="K9" s="27" t="e">
        <f t="shared" si="3"/>
        <v>#DIV/0!</v>
      </c>
      <c r="L9" s="27" t="e">
        <f t="shared" si="3"/>
        <v>#DIV/0!</v>
      </c>
      <c r="M9" s="27" t="e">
        <f t="shared" si="3"/>
        <v>#DIV/0!</v>
      </c>
    </row>
    <row r="11" spans="1:13" x14ac:dyDescent="0.25">
      <c r="B11" s="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PERALATAN</vt:lpstr>
      <vt:lpstr>BAHAN HABIS PAKAI</vt:lpstr>
      <vt:lpstr>PENYUSUTAN</vt:lpstr>
      <vt:lpstr>BIAYA OPERASIONAL</vt:lpstr>
      <vt:lpstr>TOTAL INVESTASI</vt:lpstr>
      <vt:lpstr>HPP</vt:lpstr>
      <vt:lpstr>BEP</vt:lpstr>
      <vt:lpstr>cash flow</vt:lpstr>
      <vt:lpstr>laporan laba rvgi</vt:lpstr>
      <vt:lpstr>stvdi kelayakan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2019-05-20T04:23:36Z</dcterms:created>
  <dcterms:modified xsi:type="dcterms:W3CDTF">2020-11-27T13:44:35Z</dcterms:modified>
</cp:coreProperties>
</file>