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Jerry\ubaya\TI\Sisper\Sisper 2021\"/>
    </mc:Choice>
  </mc:AlternateContent>
  <bookViews>
    <workbookView xWindow="0" yWindow="0" windowWidth="18330" windowHeight="7260" activeTab="2"/>
  </bookViews>
  <sheets>
    <sheet name="EPQ Multi" sheetId="3" r:id="rId1"/>
    <sheet name="ROT" sheetId="1" r:id="rId2"/>
    <sheet name="ARO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I11" i="3"/>
  <c r="F10" i="3"/>
  <c r="F9" i="3"/>
  <c r="F8" i="3"/>
  <c r="F7" i="3"/>
  <c r="F6" i="3"/>
  <c r="E10" i="3"/>
  <c r="E9" i="3"/>
  <c r="E8" i="3"/>
  <c r="E7" i="3"/>
  <c r="E6" i="3"/>
  <c r="F27" i="3"/>
  <c r="F26" i="3"/>
  <c r="F25" i="3"/>
  <c r="F24" i="3"/>
  <c r="F23" i="3"/>
  <c r="H10" i="3"/>
  <c r="H9" i="3"/>
  <c r="H8" i="3"/>
  <c r="H7" i="3"/>
  <c r="H6" i="3"/>
  <c r="H11" i="3" s="1"/>
  <c r="E24" i="3" l="1"/>
  <c r="E25" i="3" l="1"/>
  <c r="E23" i="3"/>
  <c r="E27" i="3"/>
  <c r="E26" i="3"/>
  <c r="G16" i="2" l="1"/>
  <c r="E16" i="2"/>
  <c r="G15" i="2"/>
  <c r="E15" i="2"/>
  <c r="G14" i="2"/>
  <c r="E14" i="2"/>
  <c r="G13" i="2"/>
  <c r="G17" i="2" s="1"/>
  <c r="E13" i="2"/>
  <c r="E17" i="2" s="1"/>
  <c r="E20" i="1"/>
  <c r="D20" i="1"/>
  <c r="E19" i="1"/>
  <c r="D19" i="1"/>
  <c r="E18" i="1"/>
  <c r="D18" i="1"/>
  <c r="F17" i="1"/>
  <c r="F18" i="1" s="1"/>
  <c r="F19" i="1" s="1"/>
  <c r="F20" i="1" s="1"/>
  <c r="E17" i="1"/>
  <c r="D17" i="1"/>
  <c r="E13" i="1"/>
  <c r="C17" i="1" s="1"/>
  <c r="E12" i="1"/>
  <c r="C20" i="1" s="1"/>
  <c r="E11" i="1"/>
  <c r="C18" i="1" s="1"/>
  <c r="E10" i="1"/>
  <c r="C19" i="1" s="1"/>
  <c r="D19" i="2" l="1"/>
  <c r="D24" i="2" l="1"/>
  <c r="E24" i="2" s="1"/>
  <c r="G24" i="2" s="1"/>
  <c r="D31" i="2" s="1"/>
  <c r="E31" i="2" s="1"/>
  <c r="D25" i="2"/>
  <c r="E25" i="2" s="1"/>
  <c r="G25" i="2" s="1"/>
  <c r="D32" i="2" s="1"/>
  <c r="E32" i="2" s="1"/>
  <c r="D26" i="2"/>
  <c r="E26" i="2" s="1"/>
  <c r="G26" i="2" s="1"/>
  <c r="D33" i="2" s="1"/>
  <c r="E33" i="2" s="1"/>
  <c r="D23" i="2"/>
  <c r="E23" i="2" s="1"/>
  <c r="G23" i="2" s="1"/>
  <c r="D30" i="2" s="1"/>
  <c r="E30" i="2" s="1"/>
  <c r="F30" i="2" s="1"/>
  <c r="F31" i="2" s="1"/>
  <c r="F32" i="2" s="1"/>
  <c r="F33" i="2" s="1"/>
</calcChain>
</file>

<file path=xl/sharedStrings.xml><?xml version="1.0" encoding="utf-8"?>
<sst xmlns="http://schemas.openxmlformats.org/spreadsheetml/2006/main" count="87" uniqueCount="44">
  <si>
    <t>Item</t>
  </si>
  <si>
    <t>Waktu Standar   Per Unit</t>
  </si>
  <si>
    <t>Ukuran Produksi (Unit)</t>
  </si>
  <si>
    <t>Peramalan permintaan per period (unit/minggu)</t>
  </si>
  <si>
    <t>Posisi Persediaan</t>
  </si>
  <si>
    <t>Waktu standar Per Ukuran                  (colom2) x (colom3)</t>
  </si>
  <si>
    <t>A</t>
  </si>
  <si>
    <t>B</t>
  </si>
  <si>
    <t>C</t>
  </si>
  <si>
    <t>D</t>
  </si>
  <si>
    <t>Total</t>
  </si>
  <si>
    <t>Posisi Persediaan (unit)</t>
  </si>
  <si>
    <t>Permintaan/ Periode (unit/minggu)</t>
  </si>
  <si>
    <t>ROT (minggu) (colom 2) x (colom 3)</t>
  </si>
  <si>
    <t>Urutan</t>
  </si>
  <si>
    <t>ROT (minggu)</t>
  </si>
  <si>
    <r>
      <t>lot size</t>
    </r>
    <r>
      <rPr>
        <sz val="12"/>
        <color indexed="8"/>
        <rFont val="Times New Roman"/>
        <family val="1"/>
      </rPr>
      <t xml:space="preserve">     (unit)</t>
    </r>
  </si>
  <si>
    <r>
      <t>Machine hours</t>
    </r>
    <r>
      <rPr>
        <sz val="12"/>
        <color indexed="8"/>
        <rFont val="Times New Roman"/>
        <family val="1"/>
      </rPr>
      <t xml:space="preserve"> Per lot size </t>
    </r>
  </si>
  <si>
    <t>Kapasitas sisa (jam)</t>
  </si>
  <si>
    <t>Waktu Standar       Per Unit</t>
  </si>
  <si>
    <t>Waktu standar Per Ukuran                     (colom 2) x (colom  3)</t>
  </si>
  <si>
    <t>Jam Standard Per Unit</t>
  </si>
  <si>
    <t>Peramalan permintaan Per Periode  (unit/minggu)</t>
  </si>
  <si>
    <t>Jam Mesin untuk Peramalan permintaan (col.2)x(col.3)</t>
  </si>
  <si>
    <t>Persediaan Jam Mesin (col.2)x(col.5)</t>
  </si>
  <si>
    <t>AROT</t>
  </si>
  <si>
    <r>
      <t>Item</t>
    </r>
    <r>
      <rPr>
        <sz val="10"/>
        <color indexed="8"/>
        <rFont val="Times New Roman"/>
        <family val="1"/>
      </rPr>
      <t xml:space="preserve"> </t>
    </r>
  </si>
  <si>
    <t>AROT (minggu)</t>
  </si>
  <si>
    <r>
      <t>Gross Requirement (col.2)x(col.3)</t>
    </r>
    <r>
      <rPr>
        <sz val="10"/>
        <color indexed="8"/>
        <rFont val="Times New Roman"/>
        <family val="1"/>
      </rPr>
      <t xml:space="preserve"> </t>
    </r>
  </si>
  <si>
    <r>
      <t>Lot Size</t>
    </r>
    <r>
      <rPr>
        <sz val="10"/>
        <color indexed="8"/>
        <rFont val="Times New Roman"/>
        <family val="1"/>
      </rPr>
      <t xml:space="preserve"> (unit)                  (col.4)-(col.5)</t>
    </r>
  </si>
  <si>
    <r>
      <t xml:space="preserve">Lot Size </t>
    </r>
    <r>
      <rPr>
        <sz val="10"/>
        <color rgb="FF000000"/>
        <rFont val="Times New Roman"/>
        <family val="1"/>
      </rPr>
      <t>(unit)</t>
    </r>
    <r>
      <rPr>
        <sz val="10"/>
        <color indexed="8"/>
        <rFont val="Times New Roman"/>
        <family val="1"/>
      </rPr>
      <t xml:space="preserve"> </t>
    </r>
  </si>
  <si>
    <t>Kebutuhan Jam Mesin           (col.2)x(col.3)</t>
  </si>
  <si>
    <t>Kapasitas Sisa (jam)</t>
  </si>
  <si>
    <t>hari kerja</t>
  </si>
  <si>
    <t>hari</t>
  </si>
  <si>
    <t xml:space="preserve">Produk, i </t>
  </si>
  <si>
    <t>permintaan, Ri</t>
  </si>
  <si>
    <r>
      <t>Laju produksi, p</t>
    </r>
    <r>
      <rPr>
        <b/>
        <vertAlign val="subscript"/>
        <sz val="12"/>
        <color rgb="FF1A1A70"/>
        <rFont val="Calibri Light"/>
        <family val="1"/>
        <scheme val="major"/>
      </rPr>
      <t>i</t>
    </r>
  </si>
  <si>
    <r>
      <t>Laju permintaan r</t>
    </r>
    <r>
      <rPr>
        <b/>
        <vertAlign val="subscript"/>
        <sz val="12"/>
        <color rgb="FF1A1A70"/>
        <rFont val="Calibri Light"/>
        <family val="1"/>
        <scheme val="major"/>
      </rPr>
      <t>i</t>
    </r>
  </si>
  <si>
    <r>
      <t>H</t>
    </r>
    <r>
      <rPr>
        <b/>
        <vertAlign val="subscript"/>
        <sz val="12"/>
        <color rgb="FF1A1A70"/>
        <rFont val="Calibri Light"/>
        <family val="1"/>
        <scheme val="major"/>
      </rPr>
      <t xml:space="preserve">i  </t>
    </r>
    <r>
      <rPr>
        <b/>
        <sz val="12"/>
        <color rgb="FF1A1A70"/>
        <rFont val="Calibri Light"/>
        <family val="1"/>
        <scheme val="major"/>
      </rPr>
      <t>per unit per tahun</t>
    </r>
  </si>
  <si>
    <t>(colom 5) x (colom 6)</t>
  </si>
  <si>
    <t xml:space="preserve">Biaya Setup, Ci </t>
  </si>
  <si>
    <t>~10</t>
  </si>
  <si>
    <t>Qi = Ri/m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</si>
</sst>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color rgb="FF1A1A70"/>
      <name val="Calibri Light"/>
      <family val="1"/>
      <scheme val="major"/>
    </font>
    <font>
      <b/>
      <vertAlign val="subscript"/>
      <sz val="12"/>
      <color rgb="FF1A1A70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color rgb="FF1A1A70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 readingOrder="1"/>
    </xf>
    <xf numFmtId="0" fontId="4" fillId="0" borderId="10" xfId="0" applyFont="1" applyBorder="1" applyAlignment="1">
      <alignment horizontal="center" vertical="top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4" fillId="0" borderId="13" xfId="0" applyFont="1" applyBorder="1" applyAlignment="1">
      <alignment horizontal="center" vertical="top" wrapText="1" readingOrder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 readingOrder="1"/>
    </xf>
    <xf numFmtId="0" fontId="4" fillId="0" borderId="16" xfId="0" applyFont="1" applyBorder="1" applyAlignment="1">
      <alignment horizontal="center" vertical="top" wrapText="1" readingOrder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 readingOrder="1"/>
    </xf>
    <xf numFmtId="0" fontId="4" fillId="0" borderId="19" xfId="0" applyFont="1" applyBorder="1" applyAlignment="1">
      <alignment horizontal="center" vertical="top" wrapText="1" readingOrder="1"/>
    </xf>
    <xf numFmtId="0" fontId="4" fillId="0" borderId="2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 readingOrder="1"/>
    </xf>
    <xf numFmtId="0" fontId="4" fillId="0" borderId="1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 readingOrder="1"/>
    </xf>
    <xf numFmtId="0" fontId="8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 readingOrder="1"/>
    </xf>
    <xf numFmtId="0" fontId="0" fillId="2" borderId="0" xfId="0" applyFill="1"/>
    <xf numFmtId="0" fontId="11" fillId="0" borderId="0" xfId="0" applyFont="1"/>
    <xf numFmtId="0" fontId="12" fillId="0" borderId="21" xfId="0" applyFont="1" applyBorder="1" applyAlignment="1">
      <alignment horizontal="center" vertical="center" wrapText="1" readingOrder="1"/>
    </xf>
    <xf numFmtId="0" fontId="14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center" wrapText="1" readingOrder="1"/>
    </xf>
    <xf numFmtId="0" fontId="15" fillId="2" borderId="21" xfId="0" applyFont="1" applyFill="1" applyBorder="1" applyAlignment="1">
      <alignment horizontal="center" vertical="center" wrapText="1" readingOrder="1"/>
    </xf>
    <xf numFmtId="0" fontId="16" fillId="0" borderId="2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15" fillId="2" borderId="21" xfId="0" applyNumberFormat="1" applyFont="1" applyFill="1" applyBorder="1" applyAlignment="1">
      <alignment horizontal="center" vertical="center" wrapText="1" readingOrder="1"/>
    </xf>
    <xf numFmtId="1" fontId="16" fillId="0" borderId="21" xfId="0" applyNumberFormat="1" applyFont="1" applyBorder="1" applyAlignment="1">
      <alignment horizontal="center" vertical="top" wrapText="1"/>
    </xf>
    <xf numFmtId="1" fontId="15" fillId="0" borderId="21" xfId="0" applyNumberFormat="1" applyFont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top" wrapText="1" readingOrder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66676</xdr:rowOff>
        </xdr:from>
        <xdr:to>
          <xdr:col>5</xdr:col>
          <xdr:colOff>742950</xdr:colOff>
          <xdr:row>4</xdr:row>
          <xdr:rowOff>627846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114300</xdr:rowOff>
        </xdr:from>
        <xdr:to>
          <xdr:col>8</xdr:col>
          <xdr:colOff>0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12</xdr:row>
          <xdr:rowOff>76200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790575</xdr:colOff>
          <xdr:row>16</xdr:row>
          <xdr:rowOff>85725</xdr:rowOff>
        </xdr:from>
        <xdr:to>
          <xdr:col>13</xdr:col>
          <xdr:colOff>38100</xdr:colOff>
          <xdr:row>20</xdr:row>
          <xdr:rowOff>161925</xdr:rowOff>
        </xdr:to>
        <xdr:sp macro="" textlink="">
          <xdr:nvSpPr>
            <xdr:cNvPr id="1025" name="Object 6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7"/>
  <sheetViews>
    <sheetView topLeftCell="A10" workbookViewId="0">
      <selection activeCell="F23" sqref="F23"/>
    </sheetView>
  </sheetViews>
  <sheetFormatPr defaultRowHeight="15" x14ac:dyDescent="0.25"/>
  <cols>
    <col min="2" max="2" width="9.28515625" bestFit="1" customWidth="1"/>
    <col min="3" max="3" width="14.140625" customWidth="1"/>
    <col min="4" max="4" width="14.5703125" customWidth="1"/>
    <col min="5" max="5" width="14.7109375" customWidth="1"/>
    <col min="6" max="6" width="12.7109375" customWidth="1"/>
    <col min="7" max="7" width="14.140625" customWidth="1"/>
    <col min="8" max="8" width="13.85546875" customWidth="1"/>
    <col min="9" max="9" width="12.140625" bestFit="1" customWidth="1"/>
  </cols>
  <sheetData>
    <row r="1" spans="2:14" x14ac:dyDescent="0.25">
      <c r="D1" t="s">
        <v>33</v>
      </c>
      <c r="E1" s="35">
        <v>250</v>
      </c>
      <c r="F1" t="s">
        <v>34</v>
      </c>
    </row>
    <row r="3" spans="2:14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14" ht="50.25" x14ac:dyDescent="0.25">
      <c r="B5" s="37" t="s">
        <v>35</v>
      </c>
      <c r="C5" s="37" t="s">
        <v>36</v>
      </c>
      <c r="D5" s="37" t="s">
        <v>37</v>
      </c>
      <c r="E5" s="37" t="s">
        <v>38</v>
      </c>
      <c r="F5" s="38"/>
      <c r="G5" s="37" t="s">
        <v>39</v>
      </c>
      <c r="H5" s="37" t="s">
        <v>40</v>
      </c>
      <c r="I5" s="37" t="s">
        <v>41</v>
      </c>
      <c r="J5" s="36"/>
      <c r="K5" s="36"/>
      <c r="L5" s="36"/>
      <c r="M5" s="36"/>
      <c r="N5" s="36"/>
    </row>
    <row r="6" spans="2:14" ht="15.75" x14ac:dyDescent="0.25">
      <c r="B6" s="39">
        <v>1</v>
      </c>
      <c r="C6" s="40">
        <v>5000</v>
      </c>
      <c r="D6" s="40">
        <v>100</v>
      </c>
      <c r="E6" s="39">
        <f>C6/$E$1</f>
        <v>20</v>
      </c>
      <c r="F6" s="39">
        <f>(D6-E6)*C6/D6</f>
        <v>4000</v>
      </c>
      <c r="G6" s="43">
        <v>1.6</v>
      </c>
      <c r="H6" s="44">
        <f>F6*G6</f>
        <v>6400</v>
      </c>
      <c r="I6" s="43">
        <v>40</v>
      </c>
      <c r="J6" s="36"/>
      <c r="K6" s="36"/>
      <c r="L6" s="36"/>
      <c r="M6" s="36"/>
      <c r="N6" s="36"/>
    </row>
    <row r="7" spans="2:14" ht="15.75" x14ac:dyDescent="0.25">
      <c r="B7" s="39">
        <v>2</v>
      </c>
      <c r="C7" s="40">
        <v>10000</v>
      </c>
      <c r="D7" s="40">
        <v>400</v>
      </c>
      <c r="E7" s="39">
        <f>C7/$E$1</f>
        <v>40</v>
      </c>
      <c r="F7" s="39">
        <f>(D7-E7)*C7/D7</f>
        <v>9000</v>
      </c>
      <c r="G7" s="43">
        <v>1.4</v>
      </c>
      <c r="H7" s="44">
        <f t="shared" ref="H7:H10" si="0">F7*G7</f>
        <v>12600</v>
      </c>
      <c r="I7" s="43">
        <v>25</v>
      </c>
      <c r="J7" s="36"/>
      <c r="K7" s="36"/>
      <c r="L7" s="36"/>
      <c r="M7" s="36"/>
      <c r="N7" s="36"/>
    </row>
    <row r="8" spans="2:14" ht="15.75" x14ac:dyDescent="0.25">
      <c r="B8" s="39">
        <v>3</v>
      </c>
      <c r="C8" s="40">
        <v>7000</v>
      </c>
      <c r="D8" s="40">
        <v>350</v>
      </c>
      <c r="E8" s="39">
        <f>C8/$E$1</f>
        <v>28</v>
      </c>
      <c r="F8" s="39">
        <f>(D8-E8)*C8/D8</f>
        <v>6440</v>
      </c>
      <c r="G8" s="43">
        <v>0.6</v>
      </c>
      <c r="H8" s="44">
        <f t="shared" si="0"/>
        <v>3864</v>
      </c>
      <c r="I8" s="43">
        <v>30</v>
      </c>
      <c r="J8" s="36"/>
      <c r="K8" s="36"/>
      <c r="L8" s="36"/>
      <c r="M8" s="36"/>
      <c r="N8" s="36"/>
    </row>
    <row r="9" spans="2:14" ht="15.75" x14ac:dyDescent="0.25">
      <c r="B9" s="39">
        <v>4</v>
      </c>
      <c r="C9" s="40">
        <v>15000</v>
      </c>
      <c r="D9" s="40">
        <v>200</v>
      </c>
      <c r="E9" s="39">
        <f>C9/$E$1</f>
        <v>60</v>
      </c>
      <c r="F9" s="39">
        <f>(D9-E9)*C9/D9</f>
        <v>10500</v>
      </c>
      <c r="G9" s="43">
        <v>1.1499999999999999</v>
      </c>
      <c r="H9" s="44">
        <f t="shared" si="0"/>
        <v>12074.999999999998</v>
      </c>
      <c r="I9" s="43">
        <v>27</v>
      </c>
      <c r="J9" s="36"/>
      <c r="K9" s="36"/>
      <c r="L9" s="36"/>
      <c r="M9" s="36"/>
      <c r="N9" s="36"/>
    </row>
    <row r="10" spans="2:14" ht="15.75" x14ac:dyDescent="0.25">
      <c r="B10" s="39">
        <v>5</v>
      </c>
      <c r="C10" s="40">
        <v>4000</v>
      </c>
      <c r="D10" s="40">
        <v>100</v>
      </c>
      <c r="E10" s="39">
        <f>C10/$E$1</f>
        <v>16</v>
      </c>
      <c r="F10" s="39">
        <f>(D10-E10)*C10/D10</f>
        <v>3360</v>
      </c>
      <c r="G10" s="43">
        <v>1.65</v>
      </c>
      <c r="H10" s="44">
        <f t="shared" si="0"/>
        <v>5544</v>
      </c>
      <c r="I10" s="43">
        <v>80</v>
      </c>
      <c r="J10" s="36"/>
      <c r="K10" s="36"/>
      <c r="L10" s="36"/>
      <c r="M10" s="36"/>
      <c r="N10" s="36"/>
    </row>
    <row r="11" spans="2:14" ht="15.75" x14ac:dyDescent="0.25">
      <c r="B11" s="39" t="s">
        <v>10</v>
      </c>
      <c r="C11" s="39"/>
      <c r="D11" s="41"/>
      <c r="E11" s="41"/>
      <c r="F11" s="41"/>
      <c r="G11" s="41"/>
      <c r="H11" s="44">
        <f>SUM(H6:H10)</f>
        <v>40483</v>
      </c>
      <c r="I11" s="45">
        <f>SUM(I6:I10)</f>
        <v>202</v>
      </c>
      <c r="J11" s="36"/>
      <c r="K11" s="36"/>
      <c r="L11" s="36"/>
      <c r="M11" s="36"/>
      <c r="N11" s="36"/>
    </row>
    <row r="12" spans="2:14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4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2:14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4" x14ac:dyDescent="0.25">
      <c r="B16" s="36"/>
      <c r="C16" s="36"/>
      <c r="D16" s="36"/>
      <c r="E16" s="36"/>
      <c r="F16" s="36">
        <f>SQRT(H11/(2*I11))</f>
        <v>10.010267006656438</v>
      </c>
      <c r="G16" s="36" t="s">
        <v>42</v>
      </c>
      <c r="H16" s="36"/>
      <c r="I16" s="36"/>
      <c r="J16" s="36"/>
      <c r="K16" s="36"/>
      <c r="L16" s="36"/>
      <c r="M16" s="36"/>
      <c r="N16" s="36"/>
    </row>
    <row r="17" spans="2:14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2:14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2:14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14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4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2:14" ht="31.5" x14ac:dyDescent="0.25">
      <c r="B22" s="36"/>
      <c r="C22" s="37" t="s">
        <v>35</v>
      </c>
      <c r="D22" s="37" t="s">
        <v>36</v>
      </c>
      <c r="E22" s="42" t="s">
        <v>43</v>
      </c>
      <c r="F22" s="36" t="s">
        <v>42</v>
      </c>
      <c r="G22" s="36"/>
      <c r="H22" s="36"/>
      <c r="I22" s="36"/>
      <c r="J22" s="36"/>
      <c r="K22" s="36"/>
      <c r="L22" s="36"/>
      <c r="M22" s="36"/>
      <c r="N22" s="36"/>
    </row>
    <row r="23" spans="2:14" ht="15.75" x14ac:dyDescent="0.25">
      <c r="B23" s="36"/>
      <c r="C23" s="39">
        <v>1</v>
      </c>
      <c r="D23" s="39">
        <v>5000</v>
      </c>
      <c r="E23" s="36">
        <f>D23/$F$16</f>
        <v>499.48717618373161</v>
      </c>
      <c r="F23" s="36">
        <f>D23/10</f>
        <v>500</v>
      </c>
      <c r="G23" s="36"/>
      <c r="H23" s="36"/>
      <c r="I23" s="36"/>
      <c r="J23" s="36"/>
      <c r="K23" s="36"/>
      <c r="L23" s="36"/>
      <c r="M23" s="36"/>
      <c r="N23" s="36"/>
    </row>
    <row r="24" spans="2:14" ht="15.75" x14ac:dyDescent="0.25">
      <c r="B24" s="36"/>
      <c r="C24" s="39">
        <v>2</v>
      </c>
      <c r="D24" s="39">
        <v>10000</v>
      </c>
      <c r="E24" s="36">
        <f t="shared" ref="E24:E27" si="1">D24/$F$16</f>
        <v>998.97435236746321</v>
      </c>
      <c r="F24" s="36">
        <f t="shared" ref="F24:F27" si="2">D24/10</f>
        <v>1000</v>
      </c>
      <c r="G24" s="36"/>
      <c r="H24" s="36"/>
      <c r="I24" s="36"/>
      <c r="J24" s="36"/>
      <c r="K24" s="36"/>
      <c r="L24" s="36"/>
      <c r="M24" s="36"/>
      <c r="N24" s="36"/>
    </row>
    <row r="25" spans="2:14" ht="15.75" x14ac:dyDescent="0.25">
      <c r="B25" s="36"/>
      <c r="C25" s="39">
        <v>3</v>
      </c>
      <c r="D25" s="39">
        <v>7000</v>
      </c>
      <c r="E25" s="36">
        <f t="shared" si="1"/>
        <v>699.28204665722433</v>
      </c>
      <c r="F25" s="36">
        <f t="shared" si="2"/>
        <v>700</v>
      </c>
      <c r="G25" s="36"/>
      <c r="H25" s="36"/>
      <c r="I25" s="36"/>
      <c r="J25" s="36"/>
      <c r="K25" s="36"/>
      <c r="L25" s="36"/>
      <c r="M25" s="36"/>
      <c r="N25" s="36"/>
    </row>
    <row r="26" spans="2:14" ht="15.75" x14ac:dyDescent="0.25">
      <c r="C26" s="39">
        <v>4</v>
      </c>
      <c r="D26" s="39">
        <v>15000</v>
      </c>
      <c r="E26" s="36">
        <f t="shared" si="1"/>
        <v>1498.461528551195</v>
      </c>
      <c r="F26" s="36">
        <f t="shared" si="2"/>
        <v>1500</v>
      </c>
    </row>
    <row r="27" spans="2:14" ht="15.75" x14ac:dyDescent="0.25">
      <c r="C27" s="39">
        <v>5</v>
      </c>
      <c r="D27" s="39">
        <v>4000</v>
      </c>
      <c r="E27" s="36">
        <f t="shared" si="1"/>
        <v>399.58974094698533</v>
      </c>
      <c r="F27" s="36">
        <f t="shared" si="2"/>
        <v>400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5</xdr:col>
                <xdr:colOff>95250</xdr:colOff>
                <xdr:row>4</xdr:row>
                <xdr:rowOff>66675</xdr:rowOff>
              </from>
              <to>
                <xdr:col>5</xdr:col>
                <xdr:colOff>742950</xdr:colOff>
                <xdr:row>4</xdr:row>
                <xdr:rowOff>628650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>
              <from>
                <xdr:col>7</xdr:col>
                <xdr:colOff>9525</xdr:colOff>
                <xdr:row>1</xdr:row>
                <xdr:rowOff>114300</xdr:rowOff>
              </from>
              <to>
                <xdr:col>8</xdr:col>
                <xdr:colOff>0</xdr:colOff>
                <xdr:row>3</xdr:row>
                <xdr:rowOff>171450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>
              <from>
                <xdr:col>2</xdr:col>
                <xdr:colOff>723900</xdr:colOff>
                <xdr:row>12</xdr:row>
                <xdr:rowOff>76200</xdr:rowOff>
              </from>
              <to>
                <xdr:col>4</xdr:col>
                <xdr:colOff>885825</xdr:colOff>
                <xdr:row>19</xdr:row>
                <xdr:rowOff>28575</xdr:rowOff>
              </to>
            </anchor>
          </objectPr>
        </oleObject>
      </mc:Choice>
      <mc:Fallback>
        <oleObject progId="Equation.3" shapeId="2051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6" workbookViewId="0">
      <selection activeCell="H9" sqref="H9"/>
    </sheetView>
  </sheetViews>
  <sheetFormatPr defaultRowHeight="15.75" x14ac:dyDescent="0.25"/>
  <cols>
    <col min="2" max="2" width="9.28515625" style="1" bestFit="1" customWidth="1"/>
    <col min="3" max="3" width="13.140625" style="1" bestFit="1" customWidth="1"/>
    <col min="4" max="4" width="11.7109375" style="1" customWidth="1"/>
    <col min="5" max="5" width="16.28515625" style="1" customWidth="1"/>
    <col min="6" max="6" width="12.28515625" style="1" customWidth="1"/>
    <col min="7" max="7" width="17.28515625" style="1" customWidth="1"/>
    <col min="8" max="13" width="9.140625" style="1"/>
  </cols>
  <sheetData>
    <row r="1" spans="1:7" ht="16.5" thickBot="1" x14ac:dyDescent="0.3"/>
    <row r="2" spans="1:7" ht="64.5" thickTop="1" thickBot="1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16.5" thickTop="1" x14ac:dyDescent="0.25">
      <c r="B3" s="5" t="s">
        <v>6</v>
      </c>
      <c r="C3" s="6">
        <v>0.1</v>
      </c>
      <c r="D3" s="6">
        <v>100</v>
      </c>
      <c r="E3" s="6">
        <v>25</v>
      </c>
      <c r="F3" s="6">
        <v>100</v>
      </c>
      <c r="G3" s="7">
        <v>10</v>
      </c>
    </row>
    <row r="4" spans="1:7" x14ac:dyDescent="0.25">
      <c r="B4" s="8" t="s">
        <v>7</v>
      </c>
      <c r="C4" s="9">
        <v>0.2</v>
      </c>
      <c r="D4" s="9">
        <v>150</v>
      </c>
      <c r="E4" s="9">
        <v>50</v>
      </c>
      <c r="F4" s="9">
        <v>120</v>
      </c>
      <c r="G4" s="10">
        <v>30</v>
      </c>
    </row>
    <row r="5" spans="1:7" x14ac:dyDescent="0.25">
      <c r="B5" s="8" t="s">
        <v>8</v>
      </c>
      <c r="C5" s="9">
        <v>0.3</v>
      </c>
      <c r="D5" s="9">
        <v>100</v>
      </c>
      <c r="E5" s="9">
        <v>40</v>
      </c>
      <c r="F5" s="9">
        <v>130</v>
      </c>
      <c r="G5" s="10">
        <v>30</v>
      </c>
    </row>
    <row r="6" spans="1:7" x14ac:dyDescent="0.25">
      <c r="B6" s="8" t="s">
        <v>9</v>
      </c>
      <c r="C6" s="9">
        <v>0.2</v>
      </c>
      <c r="D6" s="9">
        <v>200</v>
      </c>
      <c r="E6" s="9">
        <v>60</v>
      </c>
      <c r="F6" s="9">
        <v>100</v>
      </c>
      <c r="G6" s="10">
        <v>40</v>
      </c>
    </row>
    <row r="7" spans="1:7" ht="16.5" thickBot="1" x14ac:dyDescent="0.3">
      <c r="B7" s="11" t="s">
        <v>10</v>
      </c>
      <c r="C7" s="12"/>
      <c r="D7" s="12"/>
      <c r="E7" s="12"/>
      <c r="F7" s="12"/>
      <c r="G7" s="13">
        <v>110</v>
      </c>
    </row>
    <row r="8" spans="1:7" ht="17.25" thickTop="1" thickBot="1" x14ac:dyDescent="0.3"/>
    <row r="9" spans="1:7" ht="64.5" thickTop="1" thickBot="1" x14ac:dyDescent="0.3">
      <c r="B9" s="14" t="s">
        <v>0</v>
      </c>
      <c r="C9" s="15" t="s">
        <v>11</v>
      </c>
      <c r="D9" s="15" t="s">
        <v>12</v>
      </c>
      <c r="E9" s="15" t="s">
        <v>13</v>
      </c>
      <c r="F9" s="16" t="s">
        <v>14</v>
      </c>
    </row>
    <row r="10" spans="1:7" ht="17.25" thickTop="1" thickBot="1" x14ac:dyDescent="0.3">
      <c r="B10" s="17" t="s">
        <v>6</v>
      </c>
      <c r="C10" s="18">
        <v>100</v>
      </c>
      <c r="D10" s="18">
        <v>35</v>
      </c>
      <c r="E10" s="46">
        <f>C10/D10</f>
        <v>2.8571428571428572</v>
      </c>
      <c r="F10" s="19">
        <v>3</v>
      </c>
    </row>
    <row r="11" spans="1:7" ht="17.25" thickTop="1" thickBot="1" x14ac:dyDescent="0.3">
      <c r="B11" s="20" t="s">
        <v>7</v>
      </c>
      <c r="C11" s="21">
        <v>120</v>
      </c>
      <c r="D11" s="21">
        <v>50</v>
      </c>
      <c r="E11" s="46">
        <f>C11/D11</f>
        <v>2.4</v>
      </c>
      <c r="F11" s="22">
        <v>2</v>
      </c>
    </row>
    <row r="12" spans="1:7" ht="17.25" thickTop="1" thickBot="1" x14ac:dyDescent="0.3">
      <c r="B12" s="20" t="s">
        <v>8</v>
      </c>
      <c r="C12" s="21">
        <v>130</v>
      </c>
      <c r="D12" s="21">
        <v>40</v>
      </c>
      <c r="E12" s="46">
        <f>C12/D12</f>
        <v>3.25</v>
      </c>
      <c r="F12" s="22">
        <v>4</v>
      </c>
    </row>
    <row r="13" spans="1:7" ht="17.25" thickTop="1" thickBot="1" x14ac:dyDescent="0.3">
      <c r="B13" s="23" t="s">
        <v>9</v>
      </c>
      <c r="C13" s="24">
        <v>100</v>
      </c>
      <c r="D13" s="24">
        <v>60</v>
      </c>
      <c r="E13" s="46">
        <f>C13/D13</f>
        <v>1.6666666666666667</v>
      </c>
      <c r="F13" s="25">
        <v>1</v>
      </c>
    </row>
    <row r="14" spans="1:7" ht="16.5" thickTop="1" x14ac:dyDescent="0.25"/>
    <row r="15" spans="1:7" ht="16.5" thickBot="1" x14ac:dyDescent="0.3"/>
    <row r="16" spans="1:7" ht="33" thickTop="1" thickBot="1" x14ac:dyDescent="0.3">
      <c r="A16" s="14" t="s">
        <v>0</v>
      </c>
      <c r="B16" s="14" t="s">
        <v>14</v>
      </c>
      <c r="C16" s="15" t="s">
        <v>15</v>
      </c>
      <c r="D16" s="26" t="s">
        <v>16</v>
      </c>
      <c r="E16" s="26" t="s">
        <v>17</v>
      </c>
      <c r="F16" s="16" t="s">
        <v>18</v>
      </c>
    </row>
    <row r="17" spans="1:6" ht="17.25" thickTop="1" thickBot="1" x14ac:dyDescent="0.3">
      <c r="A17" s="50" t="s">
        <v>9</v>
      </c>
      <c r="B17" s="47">
        <v>1</v>
      </c>
      <c r="C17" s="27">
        <f>E13</f>
        <v>1.6666666666666667</v>
      </c>
      <c r="D17" s="27">
        <f>D6</f>
        <v>200</v>
      </c>
      <c r="E17" s="27">
        <f>G6</f>
        <v>40</v>
      </c>
      <c r="F17" s="19">
        <f>90-E17</f>
        <v>50</v>
      </c>
    </row>
    <row r="18" spans="1:6" ht="16.5" thickBot="1" x14ac:dyDescent="0.3">
      <c r="A18" s="50" t="s">
        <v>7</v>
      </c>
      <c r="B18" s="48">
        <v>2</v>
      </c>
      <c r="C18" s="28">
        <f>E11</f>
        <v>2.4</v>
      </c>
      <c r="D18" s="28">
        <f>D4</f>
        <v>150</v>
      </c>
      <c r="E18" s="28">
        <f>G4</f>
        <v>30</v>
      </c>
      <c r="F18" s="22">
        <f>F17-E18</f>
        <v>20</v>
      </c>
    </row>
    <row r="19" spans="1:6" ht="16.5" thickBot="1" x14ac:dyDescent="0.3">
      <c r="A19" s="50" t="s">
        <v>6</v>
      </c>
      <c r="B19" s="48">
        <v>3</v>
      </c>
      <c r="C19" s="28">
        <f>E10</f>
        <v>2.8571428571428572</v>
      </c>
      <c r="D19" s="28">
        <f>D3</f>
        <v>100</v>
      </c>
      <c r="E19" s="28">
        <f>G3</f>
        <v>10</v>
      </c>
      <c r="F19" s="22">
        <f>F18-E19</f>
        <v>10</v>
      </c>
    </row>
    <row r="20" spans="1:6" ht="16.5" thickBot="1" x14ac:dyDescent="0.3">
      <c r="A20" s="50" t="s">
        <v>8</v>
      </c>
      <c r="B20" s="49">
        <v>4</v>
      </c>
      <c r="C20" s="29">
        <f>E12</f>
        <v>3.25</v>
      </c>
      <c r="D20" s="29">
        <f>D5</f>
        <v>100</v>
      </c>
      <c r="E20" s="29">
        <f>G5</f>
        <v>30</v>
      </c>
      <c r="F20" s="25">
        <f>F19-E20</f>
        <v>-20</v>
      </c>
    </row>
    <row r="21" spans="1:6" ht="16.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3"/>
  <sheetViews>
    <sheetView tabSelected="1" topLeftCell="A7" zoomScale="70" zoomScaleNormal="70" workbookViewId="0">
      <selection activeCell="H32" sqref="H32"/>
    </sheetView>
  </sheetViews>
  <sheetFormatPr defaultRowHeight="15" x14ac:dyDescent="0.25"/>
  <cols>
    <col min="3" max="3" width="15.42578125" customWidth="1"/>
    <col min="4" max="4" width="12.140625" customWidth="1"/>
    <col min="5" max="5" width="16" customWidth="1"/>
    <col min="6" max="6" width="17.28515625" customWidth="1"/>
    <col min="7" max="7" width="20" customWidth="1"/>
  </cols>
  <sheetData>
    <row r="2" spans="2:7" ht="51" x14ac:dyDescent="0.25">
      <c r="B2" s="30" t="s">
        <v>0</v>
      </c>
      <c r="C2" s="30" t="s">
        <v>19</v>
      </c>
      <c r="D2" s="30" t="s">
        <v>2</v>
      </c>
      <c r="E2" s="30" t="s">
        <v>3</v>
      </c>
      <c r="F2" s="30" t="s">
        <v>4</v>
      </c>
      <c r="G2" s="30" t="s">
        <v>20</v>
      </c>
    </row>
    <row r="3" spans="2:7" ht="15.75" x14ac:dyDescent="0.25">
      <c r="B3" s="31" t="s">
        <v>6</v>
      </c>
      <c r="C3" s="31">
        <v>0.1</v>
      </c>
      <c r="D3" s="31">
        <v>100</v>
      </c>
      <c r="E3" s="31">
        <v>25</v>
      </c>
      <c r="F3" s="31">
        <v>100</v>
      </c>
      <c r="G3" s="31">
        <v>10</v>
      </c>
    </row>
    <row r="4" spans="2:7" ht="15.75" x14ac:dyDescent="0.25">
      <c r="B4" s="31" t="s">
        <v>7</v>
      </c>
      <c r="C4" s="31">
        <v>0.2</v>
      </c>
      <c r="D4" s="31">
        <v>150</v>
      </c>
      <c r="E4" s="31">
        <v>50</v>
      </c>
      <c r="F4" s="31">
        <v>120</v>
      </c>
      <c r="G4" s="31">
        <v>30</v>
      </c>
    </row>
    <row r="5" spans="2:7" ht="15.75" x14ac:dyDescent="0.25">
      <c r="B5" s="31" t="s">
        <v>8</v>
      </c>
      <c r="C5" s="31">
        <v>0.3</v>
      </c>
      <c r="D5" s="31">
        <v>100</v>
      </c>
      <c r="E5" s="31">
        <v>40</v>
      </c>
      <c r="F5" s="31">
        <v>130</v>
      </c>
      <c r="G5" s="31">
        <v>30</v>
      </c>
    </row>
    <row r="6" spans="2:7" ht="15.75" x14ac:dyDescent="0.25">
      <c r="B6" s="31" t="s">
        <v>9</v>
      </c>
      <c r="C6" s="31">
        <v>0.2</v>
      </c>
      <c r="D6" s="31">
        <v>200</v>
      </c>
      <c r="E6" s="31">
        <v>60</v>
      </c>
      <c r="F6" s="31">
        <v>100</v>
      </c>
      <c r="G6" s="31">
        <v>40</v>
      </c>
    </row>
    <row r="7" spans="2:7" ht="15.75" x14ac:dyDescent="0.25">
      <c r="B7" s="31" t="s">
        <v>10</v>
      </c>
      <c r="C7" s="31"/>
      <c r="D7" s="31"/>
      <c r="E7" s="31"/>
      <c r="F7" s="31"/>
      <c r="G7" s="31">
        <v>110</v>
      </c>
    </row>
    <row r="12" spans="2:7" ht="51" x14ac:dyDescent="0.25">
      <c r="B12" s="32" t="s">
        <v>0</v>
      </c>
      <c r="C12" s="32" t="s">
        <v>21</v>
      </c>
      <c r="D12" s="32" t="s">
        <v>22</v>
      </c>
      <c r="E12" s="32" t="s">
        <v>23</v>
      </c>
      <c r="F12" s="32" t="s">
        <v>11</v>
      </c>
      <c r="G12" s="32" t="s">
        <v>24</v>
      </c>
    </row>
    <row r="13" spans="2:7" x14ac:dyDescent="0.25">
      <c r="B13" s="32" t="s">
        <v>6</v>
      </c>
      <c r="C13" s="32">
        <v>0.1</v>
      </c>
      <c r="D13" s="32">
        <v>35</v>
      </c>
      <c r="E13" s="33">
        <f>C13*D13</f>
        <v>3.5</v>
      </c>
      <c r="F13" s="32">
        <v>100</v>
      </c>
      <c r="G13" s="33">
        <f>F13*C13</f>
        <v>10</v>
      </c>
    </row>
    <row r="14" spans="2:7" x14ac:dyDescent="0.25">
      <c r="B14" s="32" t="s">
        <v>7</v>
      </c>
      <c r="C14" s="32">
        <v>0.2</v>
      </c>
      <c r="D14" s="32">
        <v>50</v>
      </c>
      <c r="E14" s="33">
        <f>C14*D14</f>
        <v>10</v>
      </c>
      <c r="F14" s="32">
        <v>120</v>
      </c>
      <c r="G14" s="33">
        <f>F14*C14</f>
        <v>24</v>
      </c>
    </row>
    <row r="15" spans="2:7" x14ac:dyDescent="0.25">
      <c r="B15" s="32" t="s">
        <v>8</v>
      </c>
      <c r="C15" s="32">
        <v>0.3</v>
      </c>
      <c r="D15" s="32">
        <v>40</v>
      </c>
      <c r="E15" s="33">
        <f>C15*D15</f>
        <v>12</v>
      </c>
      <c r="F15" s="32">
        <v>130</v>
      </c>
      <c r="G15" s="33">
        <f>F15*C15</f>
        <v>39</v>
      </c>
    </row>
    <row r="16" spans="2:7" x14ac:dyDescent="0.25">
      <c r="B16" s="32" t="s">
        <v>9</v>
      </c>
      <c r="C16" s="32">
        <v>0.2</v>
      </c>
      <c r="D16" s="32">
        <v>60</v>
      </c>
      <c r="E16" s="33">
        <f>C16*D16</f>
        <v>12</v>
      </c>
      <c r="F16" s="32">
        <v>100</v>
      </c>
      <c r="G16" s="33">
        <f>F16*C16</f>
        <v>20</v>
      </c>
    </row>
    <row r="17" spans="2:7" x14ac:dyDescent="0.25">
      <c r="B17" s="32" t="s">
        <v>10</v>
      </c>
      <c r="C17" s="33"/>
      <c r="D17" s="33"/>
      <c r="E17" s="33">
        <f>SUM(E13:E16)</f>
        <v>37.5</v>
      </c>
      <c r="F17" s="33"/>
      <c r="G17" s="33">
        <f>SUM(G13:G16)</f>
        <v>93</v>
      </c>
    </row>
    <row r="19" spans="2:7" x14ac:dyDescent="0.25">
      <c r="C19" t="s">
        <v>25</v>
      </c>
      <c r="D19">
        <f>(G17+90)/E17</f>
        <v>4.88</v>
      </c>
    </row>
    <row r="22" spans="2:7" ht="51" x14ac:dyDescent="0.25">
      <c r="B22" s="34" t="s">
        <v>26</v>
      </c>
      <c r="C22" s="32" t="s">
        <v>22</v>
      </c>
      <c r="D22" s="32" t="s">
        <v>27</v>
      </c>
      <c r="E22" s="34" t="s">
        <v>28</v>
      </c>
      <c r="F22" s="32" t="s">
        <v>11</v>
      </c>
      <c r="G22" s="34" t="s">
        <v>29</v>
      </c>
    </row>
    <row r="23" spans="2:7" x14ac:dyDescent="0.25">
      <c r="B23" s="32" t="s">
        <v>6</v>
      </c>
      <c r="C23" s="32">
        <v>35</v>
      </c>
      <c r="D23" s="33">
        <f>D19</f>
        <v>4.88</v>
      </c>
      <c r="E23" s="32">
        <f>C23*D23</f>
        <v>170.79999999999998</v>
      </c>
      <c r="F23" s="32">
        <v>100</v>
      </c>
      <c r="G23" s="33">
        <f>E23-F23</f>
        <v>70.799999999999983</v>
      </c>
    </row>
    <row r="24" spans="2:7" x14ac:dyDescent="0.25">
      <c r="B24" s="32" t="s">
        <v>7</v>
      </c>
      <c r="C24" s="32">
        <v>50</v>
      </c>
      <c r="D24" s="33">
        <f>D19</f>
        <v>4.88</v>
      </c>
      <c r="E24" s="32">
        <f>C24*D24</f>
        <v>244</v>
      </c>
      <c r="F24" s="32">
        <v>120</v>
      </c>
      <c r="G24" s="33">
        <f>E24-F24</f>
        <v>124</v>
      </c>
    </row>
    <row r="25" spans="2:7" x14ac:dyDescent="0.25">
      <c r="B25" s="32" t="s">
        <v>8</v>
      </c>
      <c r="C25" s="32">
        <v>40</v>
      </c>
      <c r="D25" s="33">
        <f>D19</f>
        <v>4.88</v>
      </c>
      <c r="E25" s="32">
        <f>C25*D25</f>
        <v>195.2</v>
      </c>
      <c r="F25" s="32">
        <v>130</v>
      </c>
      <c r="G25" s="33">
        <f>E25-F25</f>
        <v>65.199999999999989</v>
      </c>
    </row>
    <row r="26" spans="2:7" x14ac:dyDescent="0.25">
      <c r="B26" s="32" t="s">
        <v>9</v>
      </c>
      <c r="C26" s="32">
        <v>60</v>
      </c>
      <c r="D26" s="33">
        <f>D19</f>
        <v>4.88</v>
      </c>
      <c r="E26" s="32">
        <f>C26*D26</f>
        <v>292.8</v>
      </c>
      <c r="F26" s="32">
        <v>100</v>
      </c>
      <c r="G26" s="33">
        <f>E26-F26</f>
        <v>192.8</v>
      </c>
    </row>
    <row r="29" spans="2:7" ht="38.25" x14ac:dyDescent="0.25">
      <c r="B29" s="34" t="s">
        <v>26</v>
      </c>
      <c r="C29" s="32" t="s">
        <v>21</v>
      </c>
      <c r="D29" s="34" t="s">
        <v>30</v>
      </c>
      <c r="E29" s="32" t="s">
        <v>31</v>
      </c>
      <c r="F29" s="32" t="s">
        <v>32</v>
      </c>
    </row>
    <row r="30" spans="2:7" x14ac:dyDescent="0.25">
      <c r="B30" s="32" t="s">
        <v>6</v>
      </c>
      <c r="C30" s="32">
        <v>0.1</v>
      </c>
      <c r="D30" s="33">
        <f>G23</f>
        <v>70.799999999999983</v>
      </c>
      <c r="E30" s="33">
        <f>D30*C30</f>
        <v>7.0799999999999983</v>
      </c>
      <c r="F30" s="33">
        <f>90-E30</f>
        <v>82.92</v>
      </c>
    </row>
    <row r="31" spans="2:7" x14ac:dyDescent="0.25">
      <c r="B31" s="32" t="s">
        <v>7</v>
      </c>
      <c r="C31" s="32">
        <v>0.2</v>
      </c>
      <c r="D31" s="33">
        <f>G24</f>
        <v>124</v>
      </c>
      <c r="E31" s="33">
        <f>D31*C31</f>
        <v>24.8</v>
      </c>
      <c r="F31" s="33">
        <f>F30-E31</f>
        <v>58.120000000000005</v>
      </c>
    </row>
    <row r="32" spans="2:7" x14ac:dyDescent="0.25">
      <c r="B32" s="32" t="s">
        <v>8</v>
      </c>
      <c r="C32" s="32">
        <v>0.3</v>
      </c>
      <c r="D32" s="33">
        <f>G25</f>
        <v>65.199999999999989</v>
      </c>
      <c r="E32" s="33">
        <f>D32*C32</f>
        <v>19.559999999999995</v>
      </c>
      <c r="F32" s="33">
        <f>F31-E32</f>
        <v>38.560000000000009</v>
      </c>
    </row>
    <row r="33" spans="2:6" x14ac:dyDescent="0.25">
      <c r="B33" s="32" t="s">
        <v>9</v>
      </c>
      <c r="C33" s="32">
        <v>0.2</v>
      </c>
      <c r="D33" s="33">
        <f>G26</f>
        <v>192.8</v>
      </c>
      <c r="E33" s="33">
        <f>D33*C33</f>
        <v>38.56</v>
      </c>
      <c r="F33" s="33">
        <f>F32-E33</f>
        <v>0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6</xdr:col>
                <xdr:colOff>790575</xdr:colOff>
                <xdr:row>16</xdr:row>
                <xdr:rowOff>85725</xdr:rowOff>
              </from>
              <to>
                <xdr:col>13</xdr:col>
                <xdr:colOff>38100</xdr:colOff>
                <xdr:row>20</xdr:row>
                <xdr:rowOff>161925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EPQ Multi</vt:lpstr>
      <vt:lpstr>ROT</vt:lpstr>
      <vt:lpstr>AROT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</dc:creator>
  <cp:lastModifiedBy>Jerry Agus</cp:lastModifiedBy>
  <dcterms:created xsi:type="dcterms:W3CDTF">2020-09-20T12:31:14Z</dcterms:created>
  <dcterms:modified xsi:type="dcterms:W3CDTF">2021-03-23T05:18:49Z</dcterms:modified>
</cp:coreProperties>
</file>