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D:\TITIEK WIDYASARI\1. BAHAN KULIAH\HIDROLOGI\HIDROLOGI UJB\"/>
    </mc:Choice>
  </mc:AlternateContent>
  <xr:revisionPtr revIDLastSave="0" documentId="13_ncr:1_{C3979C91-1809-4D92-83C0-E2109E4007BC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MASKINGUM" sheetId="1" r:id="rId1"/>
    <sheet name="MASKINGUM (2)" sheetId="4" r:id="rId2"/>
    <sheet name="MASKINGUM (3)" sheetId="5" r:id="rId3"/>
    <sheet name="MASKINGUM (4)" sheetId="6" r:id="rId4"/>
    <sheet name="Sheet2" sheetId="2" r:id="rId5"/>
    <sheet name="Sheet3" sheetId="3" r:id="rId6"/>
  </sheets>
  <calcPr calcId="191029"/>
</workbook>
</file>

<file path=xl/calcChain.xml><?xml version="1.0" encoding="utf-8"?>
<calcChain xmlns="http://schemas.openxmlformats.org/spreadsheetml/2006/main">
  <c r="F17" i="6" l="1"/>
  <c r="B11" i="6"/>
  <c r="B10" i="6"/>
  <c r="D28" i="6" s="1"/>
  <c r="B9" i="6"/>
  <c r="C28" i="6" s="1"/>
  <c r="F17" i="5"/>
  <c r="B11" i="5"/>
  <c r="B10" i="5"/>
  <c r="D28" i="5" s="1"/>
  <c r="B9" i="5"/>
  <c r="C28" i="5" s="1"/>
  <c r="D18" i="6" l="1"/>
  <c r="D19" i="6"/>
  <c r="D20" i="6"/>
  <c r="D21" i="6"/>
  <c r="D22" i="6"/>
  <c r="D23" i="6"/>
  <c r="D24" i="6"/>
  <c r="D25" i="6"/>
  <c r="D26" i="6"/>
  <c r="D27" i="6"/>
  <c r="C18" i="6"/>
  <c r="E18" i="6"/>
  <c r="C19" i="6"/>
  <c r="C20" i="6"/>
  <c r="C21" i="6"/>
  <c r="C22" i="6"/>
  <c r="C23" i="6"/>
  <c r="C24" i="6"/>
  <c r="C25" i="6"/>
  <c r="C26" i="6"/>
  <c r="C27" i="6"/>
  <c r="D18" i="5"/>
  <c r="D19" i="5"/>
  <c r="D20" i="5"/>
  <c r="D21" i="5"/>
  <c r="D22" i="5"/>
  <c r="D23" i="5"/>
  <c r="D24" i="5"/>
  <c r="D25" i="5"/>
  <c r="D26" i="5"/>
  <c r="D27" i="5"/>
  <c r="C18" i="5"/>
  <c r="E18" i="5"/>
  <c r="C19" i="5"/>
  <c r="C20" i="5"/>
  <c r="C21" i="5"/>
  <c r="C22" i="5"/>
  <c r="C23" i="5"/>
  <c r="C24" i="5"/>
  <c r="C25" i="5"/>
  <c r="C26" i="5"/>
  <c r="C27" i="5"/>
  <c r="F18" i="6" l="1"/>
  <c r="E19" i="6" s="1"/>
  <c r="F19" i="6" s="1"/>
  <c r="E20" i="6" s="1"/>
  <c r="F20" i="6" s="1"/>
  <c r="E21" i="6" s="1"/>
  <c r="F21" i="6" s="1"/>
  <c r="E22" i="6" s="1"/>
  <c r="F22" i="6" s="1"/>
  <c r="E23" i="6" s="1"/>
  <c r="F23" i="6" s="1"/>
  <c r="E24" i="6" s="1"/>
  <c r="F24" i="6" s="1"/>
  <c r="E25" i="6" s="1"/>
  <c r="F25" i="6" s="1"/>
  <c r="E26" i="6" s="1"/>
  <c r="F26" i="6" s="1"/>
  <c r="E27" i="6" s="1"/>
  <c r="F27" i="6" s="1"/>
  <c r="E28" i="6" s="1"/>
  <c r="F28" i="6" s="1"/>
  <c r="F18" i="5"/>
  <c r="E19" i="5" s="1"/>
  <c r="F19" i="5" s="1"/>
  <c r="E20" i="5" s="1"/>
  <c r="F20" i="5" s="1"/>
  <c r="E21" i="5" s="1"/>
  <c r="F21" i="5" s="1"/>
  <c r="E22" i="5" s="1"/>
  <c r="F22" i="5" s="1"/>
  <c r="E23" i="5" s="1"/>
  <c r="F23" i="5" s="1"/>
  <c r="E24" i="5" s="1"/>
  <c r="F24" i="5" s="1"/>
  <c r="E25" i="5" s="1"/>
  <c r="F25" i="5" s="1"/>
  <c r="E26" i="5" s="1"/>
  <c r="F26" i="5" s="1"/>
  <c r="E27" i="5" s="1"/>
  <c r="F27" i="5" s="1"/>
  <c r="E28" i="5" s="1"/>
  <c r="F28" i="5" s="1"/>
  <c r="F17" i="4" l="1"/>
  <c r="B11" i="4"/>
  <c r="B10" i="4"/>
  <c r="B9" i="4"/>
  <c r="B11" i="1"/>
  <c r="B10" i="1"/>
  <c r="B9" i="1"/>
  <c r="D18" i="4" l="1"/>
  <c r="D19" i="4"/>
  <c r="D20" i="4"/>
  <c r="D21" i="4"/>
  <c r="D22" i="4"/>
  <c r="D23" i="4"/>
  <c r="D24" i="4"/>
  <c r="D25" i="4"/>
  <c r="D26" i="4"/>
  <c r="D27" i="4"/>
  <c r="D28" i="4"/>
  <c r="C18" i="4"/>
  <c r="E18" i="4"/>
  <c r="C19" i="4"/>
  <c r="C20" i="4"/>
  <c r="C21" i="4"/>
  <c r="C22" i="4"/>
  <c r="C23" i="4"/>
  <c r="C24" i="4"/>
  <c r="C25" i="4"/>
  <c r="C26" i="4"/>
  <c r="C27" i="4"/>
  <c r="C28" i="4"/>
  <c r="F17" i="1"/>
  <c r="C42" i="1"/>
  <c r="F18" i="4" l="1"/>
  <c r="E19" i="4" s="1"/>
  <c r="F19" i="4" s="1"/>
  <c r="E20" i="4" s="1"/>
  <c r="F20" i="4" s="1"/>
  <c r="E21" i="4" s="1"/>
  <c r="F21" i="4" s="1"/>
  <c r="E22" i="4" s="1"/>
  <c r="F22" i="4" s="1"/>
  <c r="E23" i="4" s="1"/>
  <c r="F23" i="4" s="1"/>
  <c r="E24" i="4" s="1"/>
  <c r="F24" i="4" s="1"/>
  <c r="D42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C18" i="1"/>
  <c r="E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E25" i="4" l="1"/>
  <c r="F25" i="4" s="1"/>
  <c r="E26" i="4" s="1"/>
  <c r="F26" i="4" s="1"/>
  <c r="E27" i="4" s="1"/>
  <c r="F27" i="4" s="1"/>
  <c r="E28" i="4" s="1"/>
  <c r="F28" i="4" s="1"/>
  <c r="D19" i="1"/>
  <c r="D18" i="1"/>
  <c r="F18" i="1" s="1"/>
  <c r="E19" i="1" s="1"/>
  <c r="F19" i="1" l="1"/>
  <c r="E20" i="1" s="1"/>
  <c r="F20" i="1" s="1"/>
  <c r="E21" i="1" s="1"/>
  <c r="F21" i="1" s="1"/>
  <c r="E22" i="1" s="1"/>
  <c r="F22" i="1" s="1"/>
  <c r="E23" i="1" s="1"/>
  <c r="F23" i="1" s="1"/>
  <c r="E24" i="1" s="1"/>
  <c r="F24" i="1" s="1"/>
  <c r="E25" i="1" s="1"/>
  <c r="F25" i="1" s="1"/>
  <c r="E26" i="1" s="1"/>
  <c r="F26" i="1" s="1"/>
  <c r="E27" i="1" s="1"/>
  <c r="F27" i="1" s="1"/>
  <c r="E28" i="1" s="1"/>
  <c r="F28" i="1" s="1"/>
  <c r="E29" i="1" s="1"/>
  <c r="F29" i="1" s="1"/>
  <c r="E30" i="1" s="1"/>
  <c r="F30" i="1" s="1"/>
  <c r="E31" i="1" s="1"/>
  <c r="F31" i="1" s="1"/>
  <c r="E32" i="1" s="1"/>
  <c r="F32" i="1" s="1"/>
  <c r="E33" i="1" s="1"/>
  <c r="F33" i="1" s="1"/>
  <c r="E34" i="1" s="1"/>
  <c r="F34" i="1" s="1"/>
  <c r="E35" i="1" s="1"/>
  <c r="F35" i="1" s="1"/>
  <c r="E36" i="1" s="1"/>
  <c r="F36" i="1" s="1"/>
  <c r="E37" i="1" s="1"/>
  <c r="F37" i="1" s="1"/>
  <c r="E38" i="1" s="1"/>
  <c r="F38" i="1" s="1"/>
  <c r="E39" i="1" s="1"/>
  <c r="F39" i="1" s="1"/>
  <c r="E40" i="1" s="1"/>
  <c r="F40" i="1" s="1"/>
  <c r="E41" i="1" s="1"/>
  <c r="F41" i="1" s="1"/>
  <c r="E42" i="1" s="1"/>
  <c r="F42" i="1" s="1"/>
</calcChain>
</file>

<file path=xl/sharedStrings.xml><?xml version="1.0" encoding="utf-8"?>
<sst xmlns="http://schemas.openxmlformats.org/spreadsheetml/2006/main" count="120" uniqueCount="22">
  <si>
    <t>K</t>
  </si>
  <si>
    <t>jam</t>
  </si>
  <si>
    <t>data</t>
  </si>
  <si>
    <t>∆t</t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</si>
  <si>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0</t>
    </r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</si>
  <si>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1</t>
    </r>
  </si>
  <si>
    <r>
      <rPr>
        <sz val="11"/>
        <color indexed="8"/>
        <rFont val="Calibri"/>
        <family val="2"/>
        <charset val="134"/>
      </rPr>
      <t>C</t>
    </r>
    <r>
      <rPr>
        <vertAlign val="subscript"/>
        <sz val="11"/>
        <color indexed="8"/>
        <rFont val="Calibri"/>
        <family val="2"/>
        <charset val="134"/>
      </rPr>
      <t>2</t>
    </r>
  </si>
  <si>
    <t>Waktu</t>
  </si>
  <si>
    <t>Inflow</t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</si>
  <si>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0</t>
    </r>
    <r>
      <rPr>
        <b/>
        <sz val="11"/>
        <color indexed="8"/>
        <rFont val="Calibri"/>
        <family val="2"/>
        <charset val="134"/>
      </rPr>
      <t>.I</t>
    </r>
    <r>
      <rPr>
        <b/>
        <vertAlign val="subscript"/>
        <sz val="11"/>
        <color indexed="8"/>
        <rFont val="Calibri"/>
        <family val="2"/>
        <charset val="134"/>
      </rPr>
      <t>2</t>
    </r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</si>
  <si>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1</t>
    </r>
    <r>
      <rPr>
        <b/>
        <sz val="11"/>
        <color indexed="8"/>
        <rFont val="Calibri"/>
        <family val="2"/>
        <charset val="134"/>
      </rPr>
      <t>.I</t>
    </r>
    <r>
      <rPr>
        <b/>
        <vertAlign val="subscript"/>
        <sz val="11"/>
        <color indexed="8"/>
        <rFont val="Calibri"/>
        <family val="2"/>
        <charset val="134"/>
      </rPr>
      <t>1</t>
    </r>
  </si>
  <si>
    <r>
      <rPr>
        <b/>
        <sz val="11"/>
        <color indexed="8"/>
        <rFont val="Calibri"/>
        <family val="2"/>
        <charset val="134"/>
      </rPr>
      <t>C</t>
    </r>
    <r>
      <rPr>
        <b/>
        <vertAlign val="subscript"/>
        <sz val="11"/>
        <color indexed="8"/>
        <rFont val="Calibri"/>
        <family val="2"/>
        <charset val="134"/>
      </rPr>
      <t>2</t>
    </r>
    <r>
      <rPr>
        <b/>
        <sz val="11"/>
        <color indexed="8"/>
        <rFont val="Calibri"/>
        <family val="2"/>
        <charset val="134"/>
      </rPr>
      <t>.O</t>
    </r>
    <r>
      <rPr>
        <b/>
        <vertAlign val="subscript"/>
        <sz val="11"/>
        <color indexed="8"/>
        <rFont val="Calibri"/>
        <family val="2"/>
        <charset val="134"/>
      </rPr>
      <t>1</t>
    </r>
  </si>
  <si>
    <t>Outflow</t>
  </si>
  <si>
    <r>
      <rPr>
        <b/>
        <sz val="11"/>
        <color indexed="8"/>
        <rFont val="Calibri"/>
        <family val="2"/>
        <charset val="134"/>
      </rPr>
      <t>m</t>
    </r>
    <r>
      <rPr>
        <b/>
        <vertAlign val="superscript"/>
        <sz val="11"/>
        <color indexed="8"/>
        <rFont val="Calibri"/>
        <family val="2"/>
        <charset val="134"/>
      </rPr>
      <t>3</t>
    </r>
    <r>
      <rPr>
        <b/>
        <sz val="11"/>
        <color indexed="8"/>
        <rFont val="Calibri"/>
        <family val="2"/>
        <charset val="134"/>
      </rPr>
      <t>/s</t>
    </r>
  </si>
  <si>
    <t>(1)</t>
  </si>
  <si>
    <t>(2)</t>
  </si>
  <si>
    <t>(3)</t>
  </si>
  <si>
    <t>(4)</t>
  </si>
  <si>
    <t>(5)</t>
  </si>
  <si>
    <t>(6)</t>
  </si>
  <si>
    <t>x</t>
  </si>
  <si>
    <t>PENELUSURAN SUNGAI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</si>
</sst>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0"/>
    <numFmt numFmtId="166" formatCode="0.0000"/>
  </numFmts>
  <fonts count="6">
    <font>
      <sz val="11"/>
      <color indexed="8"/>
      <name val="Calibri"/>
      <family val="2"/>
      <charset val="134"/>
    </font>
    <font>
      <b/>
      <sz val="11"/>
      <color indexed="8"/>
      <name val="Calibri"/>
      <family val="2"/>
      <charset val="134"/>
    </font>
    <font>
      <b/>
      <vertAlign val="superscript"/>
      <sz val="11"/>
      <color indexed="8"/>
      <name val="Calibri"/>
      <family val="2"/>
      <charset val="134"/>
    </font>
    <font>
      <vertAlign val="subscript"/>
      <sz val="11"/>
      <color indexed="8"/>
      <name val="Calibri"/>
      <family val="2"/>
      <charset val="134"/>
    </font>
    <font>
      <b/>
      <vertAlign val="subscript"/>
      <sz val="11"/>
      <color indexed="8"/>
      <name val="Calibri"/>
      <family val="2"/>
      <charset val="134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Border="1" applyAlignment="1"/>
    <xf numFmtId="0" fontId="0" fillId="2" borderId="0" xfId="0" applyFill="1" applyAlignment="1">
      <alignment vertical="center"/>
    </xf>
    <xf numFmtId="0" fontId="0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0" fillId="3" borderId="0" xfId="0" applyNumberFormat="1" applyFill="1" applyAlignment="1">
      <alignment vertical="center"/>
    </xf>
    <xf numFmtId="0" fontId="0" fillId="2" borderId="2" xfId="0" applyFill="1" applyBorder="1" applyAlignment="1">
      <alignment vertical="center"/>
    </xf>
    <xf numFmtId="164" fontId="0" fillId="0" borderId="2" xfId="0" applyNumberFormat="1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0" fontId="5" fillId="0" borderId="0" xfId="0" applyFont="1" applyBorder="1" applyAlignment="1">
      <alignment horizontal="center" wrapText="1"/>
    </xf>
    <xf numFmtId="164" fontId="0" fillId="0" borderId="0" xfId="0" applyNumberFormat="1" applyBorder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WADUK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MASKINGUM!$A$17:$A$42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MASKINGUM!$B$17:$B$42</c:f>
              <c:numCache>
                <c:formatCode>General</c:formatCode>
                <c:ptCount val="26"/>
                <c:pt idx="0">
                  <c:v>15</c:v>
                </c:pt>
                <c:pt idx="1">
                  <c:v>25</c:v>
                </c:pt>
                <c:pt idx="2">
                  <c:v>123</c:v>
                </c:pt>
                <c:pt idx="3">
                  <c:v>252</c:v>
                </c:pt>
                <c:pt idx="4">
                  <c:v>380</c:v>
                </c:pt>
                <c:pt idx="5">
                  <c:v>428</c:v>
                </c:pt>
                <c:pt idx="6">
                  <c:v>398</c:v>
                </c:pt>
                <c:pt idx="7">
                  <c:v>342</c:v>
                </c:pt>
                <c:pt idx="8">
                  <c:v>285</c:v>
                </c:pt>
                <c:pt idx="9">
                  <c:v>237</c:v>
                </c:pt>
                <c:pt idx="10">
                  <c:v>196</c:v>
                </c:pt>
                <c:pt idx="11">
                  <c:v>163</c:v>
                </c:pt>
                <c:pt idx="12">
                  <c:v>136</c:v>
                </c:pt>
                <c:pt idx="13">
                  <c:v>112</c:v>
                </c:pt>
                <c:pt idx="14">
                  <c:v>94</c:v>
                </c:pt>
                <c:pt idx="15">
                  <c:v>77</c:v>
                </c:pt>
                <c:pt idx="16">
                  <c:v>64</c:v>
                </c:pt>
                <c:pt idx="17">
                  <c:v>53</c:v>
                </c:pt>
                <c:pt idx="18">
                  <c:v>45</c:v>
                </c:pt>
                <c:pt idx="19">
                  <c:v>37</c:v>
                </c:pt>
                <c:pt idx="20">
                  <c:v>31</c:v>
                </c:pt>
                <c:pt idx="21">
                  <c:v>25</c:v>
                </c:pt>
                <c:pt idx="22">
                  <c:v>21</c:v>
                </c:pt>
                <c:pt idx="23">
                  <c:v>17</c:v>
                </c:pt>
                <c:pt idx="24">
                  <c:v>14</c:v>
                </c:pt>
                <c:pt idx="25">
                  <c:v>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31F-49EE-A7F0-D6A1396AC474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MASKINGUM!$A$17:$A$42</c:f>
              <c:numCache>
                <c:formatCode>General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</c:numCache>
            </c:numRef>
          </c:xVal>
          <c:yVal>
            <c:numRef>
              <c:f>MASKINGUM!$F$17:$F$42</c:f>
              <c:numCache>
                <c:formatCode>0.0</c:formatCode>
                <c:ptCount val="26"/>
                <c:pt idx="0" formatCode="General">
                  <c:v>15</c:v>
                </c:pt>
                <c:pt idx="1">
                  <c:v>15.631364562118126</c:v>
                </c:pt>
                <c:pt idx="2">
                  <c:v>25.634882052090376</c:v>
                </c:pt>
                <c:pt idx="3">
                  <c:v>73.439410747776577</c:v>
                </c:pt>
                <c:pt idx="4">
                  <c:v>154.25431472016902</c:v>
                </c:pt>
                <c:pt idx="5">
                  <c:v>249.23830057753395</c:v>
                </c:pt>
                <c:pt idx="6">
                  <c:v>320.1595630714101</c:v>
                </c:pt>
                <c:pt idx="7">
                  <c:v>348.33082047613101</c:v>
                </c:pt>
                <c:pt idx="8">
                  <c:v>342.15329686059897</c:v>
                </c:pt>
                <c:pt idx="9">
                  <c:v>315.84238164243237</c:v>
                </c:pt>
                <c:pt idx="10">
                  <c:v>281.13876386547417</c:v>
                </c:pt>
                <c:pt idx="11">
                  <c:v>244.37551992841748</c:v>
                </c:pt>
                <c:pt idx="12">
                  <c:v>209.52398431602745</c:v>
                </c:pt>
                <c:pt idx="13">
                  <c:v>178.06003958444802</c:v>
                </c:pt>
                <c:pt idx="14">
                  <c:v>150.01521694312498</c:v>
                </c:pt>
                <c:pt idx="15">
                  <c:v>126.12510820865452</c:v>
                </c:pt>
                <c:pt idx="16">
                  <c:v>105.29410690166694</c:v>
                </c:pt>
                <c:pt idx="17">
                  <c:v>87.779195740091808</c:v>
                </c:pt>
                <c:pt idx="18">
                  <c:v>73.107425581194931</c:v>
                </c:pt>
                <c:pt idx="19">
                  <c:v>61.153280741604327</c:v>
                </c:pt>
                <c:pt idx="20">
                  <c:v>50.936058443598483</c:v>
                </c:pt>
                <c:pt idx="21">
                  <c:v>42.436645635615392</c:v>
                </c:pt>
                <c:pt idx="22">
                  <c:v>35.081596496871853</c:v>
                </c:pt>
                <c:pt idx="23">
                  <c:v>29.093166151913863</c:v>
                </c:pt>
                <c:pt idx="24">
                  <c:v>23.977823523843043</c:v>
                </c:pt>
                <c:pt idx="25">
                  <c:v>19.787264043662574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31F-49EE-A7F0-D6A1396AC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0227200"/>
        <c:axId val="130299776"/>
      </c:scatterChart>
      <c:valAx>
        <c:axId val="1302272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30299776"/>
        <c:crosses val="autoZero"/>
        <c:crossBetween val="midCat"/>
        <c:majorUnit val="1"/>
      </c:valAx>
      <c:valAx>
        <c:axId val="130299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302272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WADUK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'MASKINGUM (2)'!$A$17:$A$28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(2)'!$B$17:$B$28</c:f>
              <c:numCache>
                <c:formatCode>General</c:formatCode>
                <c:ptCount val="12"/>
                <c:pt idx="0">
                  <c:v>6.4</c:v>
                </c:pt>
                <c:pt idx="1">
                  <c:v>26.4</c:v>
                </c:pt>
                <c:pt idx="2">
                  <c:v>69.599999999999994</c:v>
                </c:pt>
                <c:pt idx="3">
                  <c:v>122.8</c:v>
                </c:pt>
                <c:pt idx="4">
                  <c:v>148.1</c:v>
                </c:pt>
                <c:pt idx="5">
                  <c:v>135.9</c:v>
                </c:pt>
                <c:pt idx="6">
                  <c:v>94.3</c:v>
                </c:pt>
                <c:pt idx="7">
                  <c:v>50.9</c:v>
                </c:pt>
                <c:pt idx="8">
                  <c:v>25.9</c:v>
                </c:pt>
                <c:pt idx="9">
                  <c:v>17.2</c:v>
                </c:pt>
                <c:pt idx="10">
                  <c:v>9</c:v>
                </c:pt>
                <c:pt idx="11">
                  <c:v>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894-4EC0-91A4-EEA80D4D7D25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'MASKINGUM (2)'!$A$17:$A$28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(2)'!$F$17:$F$28</c:f>
              <c:numCache>
                <c:formatCode>0.0</c:formatCode>
                <c:ptCount val="12"/>
                <c:pt idx="0" formatCode="General">
                  <c:v>6.4</c:v>
                </c:pt>
                <c:pt idx="1">
                  <c:v>5.1878787878787875</c:v>
                </c:pt>
                <c:pt idx="2">
                  <c:v>8.9976124885215789</c:v>
                </c:pt>
                <c:pt idx="3">
                  <c:v>24.137729916242314</c:v>
                </c:pt>
                <c:pt idx="4">
                  <c:v>52.50205418404768</c:v>
                </c:pt>
                <c:pt idx="5">
                  <c:v>82.210522613124141</c:v>
                </c:pt>
                <c:pt idx="6">
                  <c:v>101.00127333641986</c:v>
                </c:pt>
                <c:pt idx="7">
                  <c:v>101.60088747689869</c:v>
                </c:pt>
                <c:pt idx="8">
                  <c:v>87.752133696020294</c:v>
                </c:pt>
                <c:pt idx="9">
                  <c:v>69.536335606317166</c:v>
                </c:pt>
                <c:pt idx="10">
                  <c:v>54.173809665008932</c:v>
                </c:pt>
                <c:pt idx="11">
                  <c:v>40.818109766521374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894-4EC0-91A4-EEA80D4D7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910592"/>
        <c:axId val="162912896"/>
      </c:scatterChart>
      <c:valAx>
        <c:axId val="1629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62912896"/>
        <c:crosses val="autoZero"/>
        <c:crossBetween val="midCat"/>
        <c:majorUnit val="1"/>
      </c:valAx>
      <c:valAx>
        <c:axId val="16291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1629105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WADUK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'MASKINGUM (3)'!$A$17:$A$28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(3)'!$B$17:$B$28</c:f>
              <c:numCache>
                <c:formatCode>General</c:formatCode>
                <c:ptCount val="12"/>
                <c:pt idx="0">
                  <c:v>6.4</c:v>
                </c:pt>
                <c:pt idx="1">
                  <c:v>26.4</c:v>
                </c:pt>
                <c:pt idx="2">
                  <c:v>69.599999999999994</c:v>
                </c:pt>
                <c:pt idx="3">
                  <c:v>122.8</c:v>
                </c:pt>
                <c:pt idx="4">
                  <c:v>148.1</c:v>
                </c:pt>
                <c:pt idx="5">
                  <c:v>135.9</c:v>
                </c:pt>
                <c:pt idx="6">
                  <c:v>94.3</c:v>
                </c:pt>
                <c:pt idx="7">
                  <c:v>50.9</c:v>
                </c:pt>
                <c:pt idx="8">
                  <c:v>25.9</c:v>
                </c:pt>
                <c:pt idx="9">
                  <c:v>17.2</c:v>
                </c:pt>
                <c:pt idx="10">
                  <c:v>9</c:v>
                </c:pt>
                <c:pt idx="11">
                  <c:v>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14-4990-857D-3218C406DB9C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'MASKINGUM (3)'!$A$17:$A$28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(3)'!$F$17:$F$28</c:f>
              <c:numCache>
                <c:formatCode>0.0</c:formatCode>
                <c:ptCount val="12"/>
                <c:pt idx="0" formatCode="General">
                  <c:v>6.4</c:v>
                </c:pt>
                <c:pt idx="1">
                  <c:v>2.6711864406779662</c:v>
                </c:pt>
                <c:pt idx="2">
                  <c:v>2.6606147658718742</c:v>
                </c:pt>
                <c:pt idx="3">
                  <c:v>15.433287726593267</c:v>
                </c:pt>
                <c:pt idx="4">
                  <c:v>47.111834259951465</c:v>
                </c:pt>
                <c:pt idx="5">
                  <c:v>83.61968705318823</c:v>
                </c:pt>
                <c:pt idx="6">
                  <c:v>109.09775923854815</c:v>
                </c:pt>
                <c:pt idx="7">
                  <c:v>112.17309508988775</c:v>
                </c:pt>
                <c:pt idx="8">
                  <c:v>96.063571330603764</c:v>
                </c:pt>
                <c:pt idx="9">
                  <c:v>73.901343760907579</c:v>
                </c:pt>
                <c:pt idx="10">
                  <c:v>56.2093628250067</c:v>
                </c:pt>
                <c:pt idx="11">
                  <c:v>41.231612714834938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114-4990-857D-3218C406D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84896"/>
        <c:axId val="52387200"/>
      </c:scatterChart>
      <c:valAx>
        <c:axId val="52384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52387200"/>
        <c:crosses val="autoZero"/>
        <c:crossBetween val="midCat"/>
        <c:majorUnit val="1"/>
      </c:valAx>
      <c:valAx>
        <c:axId val="523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5238489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 sz="1800" b="1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r>
              <a:rPr lang="zh-CN" altLang="zh-CN"/>
              <a:t>HIDROGRAF PENELUSURAN WADUK INFLOW &amp; OUTFLOW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Inflow</c:v>
          </c:tx>
          <c:spPr>
            <a:ln w="25400">
              <a:solidFill>
                <a:srgbClr val="4F81BD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4F81BD"/>
              </a:solidFill>
              <a:ln>
                <a:solidFill>
                  <a:srgbClr val="4F81BD"/>
                </a:solidFill>
                <a:prstDash val="solid"/>
              </a:ln>
            </c:spPr>
          </c:marker>
          <c:xVal>
            <c:numRef>
              <c:f>'MASKINGUM (4)'!$A$17:$A$28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(4)'!$B$17:$B$28</c:f>
              <c:numCache>
                <c:formatCode>General</c:formatCode>
                <c:ptCount val="12"/>
                <c:pt idx="0">
                  <c:v>6.4</c:v>
                </c:pt>
                <c:pt idx="1">
                  <c:v>26.4</c:v>
                </c:pt>
                <c:pt idx="2">
                  <c:v>69.599999999999994</c:v>
                </c:pt>
                <c:pt idx="3">
                  <c:v>122.8</c:v>
                </c:pt>
                <c:pt idx="4">
                  <c:v>148.1</c:v>
                </c:pt>
                <c:pt idx="5">
                  <c:v>135.9</c:v>
                </c:pt>
                <c:pt idx="6">
                  <c:v>94.3</c:v>
                </c:pt>
                <c:pt idx="7">
                  <c:v>50.9</c:v>
                </c:pt>
                <c:pt idx="8">
                  <c:v>25.9</c:v>
                </c:pt>
                <c:pt idx="9">
                  <c:v>17.2</c:v>
                </c:pt>
                <c:pt idx="10">
                  <c:v>9</c:v>
                </c:pt>
                <c:pt idx="11">
                  <c:v>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C2-4286-8262-89EC5A19F46B}"/>
            </c:ext>
          </c:extLst>
        </c:ser>
        <c:ser>
          <c:idx val="1"/>
          <c:order val="1"/>
          <c:tx>
            <c:v>Outflow</c:v>
          </c:tx>
          <c:spPr>
            <a:ln w="25400">
              <a:solidFill>
                <a:srgbClr val="C0504D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504D"/>
              </a:solidFill>
              <a:ln>
                <a:solidFill>
                  <a:srgbClr val="C0504D"/>
                </a:solidFill>
                <a:prstDash val="solid"/>
              </a:ln>
            </c:spPr>
          </c:marker>
          <c:xVal>
            <c:numRef>
              <c:f>'MASKINGUM (4)'!$A$17:$A$28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</c:numCache>
            </c:numRef>
          </c:xVal>
          <c:yVal>
            <c:numRef>
              <c:f>'MASKINGUM (4)'!$F$17:$F$28</c:f>
              <c:numCache>
                <c:formatCode>0.0</c:formatCode>
                <c:ptCount val="12"/>
                <c:pt idx="0" formatCode="General">
                  <c:v>6.4</c:v>
                </c:pt>
                <c:pt idx="1">
                  <c:v>-0.52307692307692522</c:v>
                </c:pt>
                <c:pt idx="2">
                  <c:v>-5.1218934911242657</c:v>
                </c:pt>
                <c:pt idx="3">
                  <c:v>5.2019116977696855</c:v>
                </c:pt>
                <c:pt idx="4">
                  <c:v>41.67425335247367</c:v>
                </c:pt>
                <c:pt idx="5">
                  <c:v>86.830309755368418</c:v>
                </c:pt>
                <c:pt idx="6">
                  <c:v>120.10326754176518</c:v>
                </c:pt>
                <c:pt idx="7">
                  <c:v>125.20201079493242</c:v>
                </c:pt>
                <c:pt idx="8">
                  <c:v>105.27816048918918</c:v>
                </c:pt>
                <c:pt idx="9">
                  <c:v>77.759637224116418</c:v>
                </c:pt>
                <c:pt idx="10">
                  <c:v>57.305930599456254</c:v>
                </c:pt>
                <c:pt idx="11">
                  <c:v>40.630572676588457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C2-4286-8262-89EC5A19F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55744"/>
        <c:axId val="53862400"/>
      </c:scatterChart>
      <c:valAx>
        <c:axId val="53855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Waktu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53862400"/>
        <c:crosses val="autoZero"/>
        <c:crossBetween val="midCat"/>
        <c:majorUnit val="1"/>
      </c:valAx>
      <c:valAx>
        <c:axId val="5386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宋体"/>
                    <a:ea typeface="宋体"/>
                    <a:cs typeface="宋体"/>
                  </a:defRPr>
                </a:pPr>
                <a:r>
                  <a:rPr lang="zh-CN" altLang="zh-CN"/>
                  <a:t>Debit (m3/s)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  <c:crossAx val="538557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宋体"/>
                <a:ea typeface="宋体"/>
                <a:cs typeface="宋体"/>
              </a:defRPr>
            </a:pPr>
            <a:endParaRPr lang="en-US"/>
          </a:p>
        </c:txPr>
      </c:legendEntry>
      <c:overlay val="0"/>
      <c:spPr>
        <a:noFill/>
        <a:ln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宋体"/>
              <a:ea typeface="宋体"/>
              <a:cs typeface="宋体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宋体"/>
          <a:ea typeface="宋体"/>
          <a:cs typeface="宋体"/>
        </a:defRPr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370840</xdr:colOff>
      <xdr:row>13</xdr:row>
      <xdr:rowOff>8890</xdr:rowOff>
    </xdr:from>
    <xdr:to>
      <xdr:col>17</xdr:col>
      <xdr:colOff>447040</xdr:colOff>
      <xdr:row>29</xdr:row>
      <xdr:rowOff>142240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740834</xdr:colOff>
      <xdr:row>3</xdr:row>
      <xdr:rowOff>5291</xdr:rowOff>
    </xdr:from>
    <xdr:to>
      <xdr:col>5</xdr:col>
      <xdr:colOff>485262</xdr:colOff>
      <xdr:row>12</xdr:row>
      <xdr:rowOff>8466</xdr:rowOff>
    </xdr:to>
    <xdr:pic>
      <xdr:nvPicPr>
        <xdr:cNvPr id="1063" name="Pictur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3501" y="576791"/>
          <a:ext cx="1580636" cy="18288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43</xdr:row>
          <xdr:rowOff>0</xdr:rowOff>
        </xdr:from>
        <xdr:to>
          <xdr:col>2</xdr:col>
          <xdr:colOff>66675</xdr:colOff>
          <xdr:row>43</xdr:row>
          <xdr:rowOff>0</xdr:rowOff>
        </xdr:to>
        <xdr:sp macro="" textlink="">
          <xdr:nvSpPr>
            <xdr:cNvPr id="1036" name="Object 5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43</xdr:row>
          <xdr:rowOff>0</xdr:rowOff>
        </xdr:from>
        <xdr:to>
          <xdr:col>2</xdr:col>
          <xdr:colOff>66675</xdr:colOff>
          <xdr:row>43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370840</xdr:colOff>
      <xdr:row>13</xdr:row>
      <xdr:rowOff>8890</xdr:rowOff>
    </xdr:from>
    <xdr:to>
      <xdr:col>17</xdr:col>
      <xdr:colOff>447040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740834</xdr:colOff>
      <xdr:row>3</xdr:row>
      <xdr:rowOff>15875</xdr:rowOff>
    </xdr:from>
    <xdr:to>
      <xdr:col>5</xdr:col>
      <xdr:colOff>485262</xdr:colOff>
      <xdr:row>12</xdr:row>
      <xdr:rowOff>19050</xdr:rowOff>
    </xdr:to>
    <xdr:pic>
      <xdr:nvPicPr>
        <xdr:cNvPr id="3" name="Picture 3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7734" y="587375"/>
          <a:ext cx="1582753" cy="18319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2049" name="Object 5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370840</xdr:colOff>
      <xdr:row>13</xdr:row>
      <xdr:rowOff>8890</xdr:rowOff>
    </xdr:from>
    <xdr:to>
      <xdr:col>17</xdr:col>
      <xdr:colOff>447040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740834</xdr:colOff>
      <xdr:row>3</xdr:row>
      <xdr:rowOff>15875</xdr:rowOff>
    </xdr:from>
    <xdr:to>
      <xdr:col>5</xdr:col>
      <xdr:colOff>485262</xdr:colOff>
      <xdr:row>12</xdr:row>
      <xdr:rowOff>19050</xdr:rowOff>
    </xdr:to>
    <xdr:pic>
      <xdr:nvPicPr>
        <xdr:cNvPr id="3" name="Picture 3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7734" y="587375"/>
          <a:ext cx="1582753" cy="18319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3073" name="Object 5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370840</xdr:colOff>
      <xdr:row>13</xdr:row>
      <xdr:rowOff>8890</xdr:rowOff>
    </xdr:from>
    <xdr:to>
      <xdr:col>17</xdr:col>
      <xdr:colOff>447040</xdr:colOff>
      <xdr:row>28</xdr:row>
      <xdr:rowOff>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740834</xdr:colOff>
      <xdr:row>3</xdr:row>
      <xdr:rowOff>15875</xdr:rowOff>
    </xdr:from>
    <xdr:to>
      <xdr:col>5</xdr:col>
      <xdr:colOff>485262</xdr:colOff>
      <xdr:row>12</xdr:row>
      <xdr:rowOff>19050</xdr:rowOff>
    </xdr:to>
    <xdr:pic>
      <xdr:nvPicPr>
        <xdr:cNvPr id="3" name="Picture 3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7734" y="587375"/>
          <a:ext cx="1582753" cy="18319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4097" name="Object 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29</xdr:row>
          <xdr:rowOff>0</xdr:rowOff>
        </xdr:from>
        <xdr:to>
          <xdr:col>2</xdr:col>
          <xdr:colOff>66675</xdr:colOff>
          <xdr:row>29</xdr:row>
          <xdr:rowOff>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zoomScale="180" zoomScaleNormal="180" workbookViewId="0"/>
  </sheetViews>
  <sheetFormatPr defaultColWidth="9.140625" defaultRowHeight="15"/>
  <cols>
    <col min="1" max="1" width="9.140625" style="3"/>
    <col min="2" max="2" width="9.7109375" style="3" bestFit="1" customWidth="1"/>
    <col min="3" max="3" width="9.140625" style="3"/>
    <col min="4" max="4" width="14.28515625" style="3" customWidth="1"/>
    <col min="5" max="5" width="13.28515625" style="3" customWidth="1"/>
    <col min="6" max="6" width="9.5703125" style="3" customWidth="1"/>
    <col min="7" max="7" width="12" style="3" customWidth="1"/>
    <col min="8" max="16384" width="9.140625" style="3"/>
  </cols>
  <sheetData>
    <row r="1" spans="1:6">
      <c r="A1" s="3" t="s">
        <v>21</v>
      </c>
    </row>
    <row r="3" spans="1:6">
      <c r="A3" s="3" t="s">
        <v>0</v>
      </c>
      <c r="B3" s="10">
        <v>2.2999999999999998</v>
      </c>
      <c r="C3" s="3" t="s">
        <v>1</v>
      </c>
      <c r="D3" s="3" t="s">
        <v>2</v>
      </c>
    </row>
    <row r="4" spans="1:6">
      <c r="A4" s="11" t="s">
        <v>3</v>
      </c>
      <c r="B4" s="10">
        <v>1</v>
      </c>
      <c r="C4" s="3" t="s">
        <v>1</v>
      </c>
      <c r="D4" s="3" t="s">
        <v>2</v>
      </c>
    </row>
    <row r="5" spans="1:6">
      <c r="A5" s="3" t="s">
        <v>20</v>
      </c>
      <c r="B5" s="10">
        <v>0.15</v>
      </c>
      <c r="D5" s="3" t="s">
        <v>2</v>
      </c>
    </row>
    <row r="6" spans="1:6" ht="15" customHeight="1"/>
    <row r="9" spans="1:6" ht="18">
      <c r="A9" s="3" t="s">
        <v>4</v>
      </c>
      <c r="B9" s="21">
        <f>(-B3*B5+0.5*B4)/(B3-B3*B5+0.5*B4)</f>
        <v>6.313645621181263E-2</v>
      </c>
    </row>
    <row r="10" spans="1:6" ht="18">
      <c r="A10" s="3" t="s">
        <v>5</v>
      </c>
      <c r="B10" s="22">
        <f>(B3*B5+0.5*B4)/(B3-B3*B5+0.5*B4)</f>
        <v>0.34419551934826881</v>
      </c>
    </row>
    <row r="11" spans="1:6" ht="18">
      <c r="A11" s="3" t="s">
        <v>6</v>
      </c>
      <c r="B11" s="21">
        <f>(B3-B3*B5-0.5*B4)/(B3-B3*B5+0.5*B4)</f>
        <v>0.59266802443991851</v>
      </c>
    </row>
    <row r="14" spans="1:6" ht="18" customHeight="1">
      <c r="A14" s="1" t="s">
        <v>7</v>
      </c>
      <c r="B14" s="1" t="s">
        <v>8</v>
      </c>
      <c r="C14" s="27" t="s">
        <v>9</v>
      </c>
      <c r="D14" s="27" t="s">
        <v>10</v>
      </c>
      <c r="E14" s="27" t="s">
        <v>11</v>
      </c>
      <c r="F14" s="1" t="s">
        <v>12</v>
      </c>
    </row>
    <row r="15" spans="1:6" ht="17.25">
      <c r="A15" s="2" t="s">
        <v>1</v>
      </c>
      <c r="B15" s="2" t="s">
        <v>13</v>
      </c>
      <c r="C15" s="28"/>
      <c r="D15" s="28"/>
      <c r="E15" s="28"/>
      <c r="F15" s="2" t="s">
        <v>13</v>
      </c>
    </row>
    <row r="16" spans="1:6">
      <c r="A16" s="16" t="s">
        <v>14</v>
      </c>
      <c r="B16" s="16" t="s">
        <v>15</v>
      </c>
      <c r="C16" s="16" t="s">
        <v>16</v>
      </c>
      <c r="D16" s="16" t="s">
        <v>17</v>
      </c>
      <c r="E16" s="16" t="s">
        <v>18</v>
      </c>
      <c r="F16" s="16" t="s">
        <v>19</v>
      </c>
    </row>
    <row r="17" spans="1:6">
      <c r="A17" s="3">
        <v>1</v>
      </c>
      <c r="B17" s="10">
        <v>15</v>
      </c>
      <c r="F17" s="3">
        <f>B17</f>
        <v>15</v>
      </c>
    </row>
    <row r="18" spans="1:6">
      <c r="A18" s="3">
        <v>2</v>
      </c>
      <c r="B18" s="10">
        <v>25</v>
      </c>
      <c r="C18" s="12">
        <f t="shared" ref="C18:C42" si="0">$B$9*B18</f>
        <v>1.5784114052953158</v>
      </c>
      <c r="D18" s="12">
        <f t="shared" ref="D18:D42" si="1">$B$10*B17</f>
        <v>5.1629327902240325</v>
      </c>
      <c r="E18" s="12">
        <f t="shared" ref="E18:E42" si="2">$B$11*F17</f>
        <v>8.8900203665987778</v>
      </c>
      <c r="F18" s="12">
        <f>SUM(C18:E18)</f>
        <v>15.631364562118126</v>
      </c>
    </row>
    <row r="19" spans="1:6">
      <c r="A19" s="3">
        <v>3</v>
      </c>
      <c r="B19" s="10">
        <v>123</v>
      </c>
      <c r="C19" s="12">
        <f t="shared" si="0"/>
        <v>7.7657841140529538</v>
      </c>
      <c r="D19" s="12">
        <f t="shared" si="1"/>
        <v>8.6048879837067194</v>
      </c>
      <c r="E19" s="12">
        <f t="shared" si="2"/>
        <v>9.2642099543307008</v>
      </c>
      <c r="F19" s="12">
        <f t="shared" ref="F19" si="3">SUM(C19:E19)</f>
        <v>25.634882052090376</v>
      </c>
    </row>
    <row r="20" spans="1:6">
      <c r="A20" s="3">
        <v>4</v>
      </c>
      <c r="B20" s="10">
        <v>252</v>
      </c>
      <c r="C20" s="12">
        <f t="shared" si="0"/>
        <v>15.910386965376784</v>
      </c>
      <c r="D20" s="12">
        <f t="shared" si="1"/>
        <v>42.336048879837065</v>
      </c>
      <c r="E20" s="12">
        <f t="shared" si="2"/>
        <v>15.192974902562726</v>
      </c>
      <c r="F20" s="12">
        <f t="shared" ref="F20:F42" si="4">SUM(C20:E20)</f>
        <v>73.439410747776577</v>
      </c>
    </row>
    <row r="21" spans="1:6">
      <c r="A21" s="3">
        <v>5</v>
      </c>
      <c r="B21" s="10">
        <v>380</v>
      </c>
      <c r="C21" s="12">
        <f t="shared" si="0"/>
        <v>23.9918533604888</v>
      </c>
      <c r="D21" s="12">
        <f t="shared" si="1"/>
        <v>86.737270875763741</v>
      </c>
      <c r="E21" s="12">
        <f t="shared" si="2"/>
        <v>43.525190483916461</v>
      </c>
      <c r="F21" s="12">
        <f t="shared" si="4"/>
        <v>154.25431472016902</v>
      </c>
    </row>
    <row r="22" spans="1:6">
      <c r="A22" s="3">
        <v>6</v>
      </c>
      <c r="B22" s="10">
        <v>428</v>
      </c>
      <c r="C22" s="12">
        <f t="shared" si="0"/>
        <v>27.022403258655807</v>
      </c>
      <c r="D22" s="12">
        <f t="shared" si="1"/>
        <v>130.79429735234214</v>
      </c>
      <c r="E22" s="12">
        <f t="shared" si="2"/>
        <v>91.421599966536007</v>
      </c>
      <c r="F22" s="12">
        <f t="shared" si="4"/>
        <v>249.23830057753395</v>
      </c>
    </row>
    <row r="23" spans="1:6">
      <c r="A23" s="3">
        <v>7</v>
      </c>
      <c r="B23" s="10">
        <v>398</v>
      </c>
      <c r="C23" s="12">
        <f t="shared" si="0"/>
        <v>25.128309572301426</v>
      </c>
      <c r="D23" s="12">
        <f t="shared" si="1"/>
        <v>147.31568228105905</v>
      </c>
      <c r="E23" s="12">
        <f t="shared" si="2"/>
        <v>147.71557121804963</v>
      </c>
      <c r="F23" s="12">
        <f t="shared" si="4"/>
        <v>320.1595630714101</v>
      </c>
    </row>
    <row r="24" spans="1:6">
      <c r="A24" s="3">
        <v>8</v>
      </c>
      <c r="B24" s="10">
        <v>342</v>
      </c>
      <c r="C24" s="12">
        <f t="shared" si="0"/>
        <v>21.59266802443992</v>
      </c>
      <c r="D24" s="12">
        <f t="shared" si="1"/>
        <v>136.98981670061099</v>
      </c>
      <c r="E24" s="12">
        <f t="shared" si="2"/>
        <v>189.74833575108011</v>
      </c>
      <c r="F24" s="13">
        <f t="shared" si="4"/>
        <v>348.33082047613101</v>
      </c>
    </row>
    <row r="25" spans="1:6">
      <c r="A25" s="3">
        <v>9</v>
      </c>
      <c r="B25" s="10">
        <v>285</v>
      </c>
      <c r="C25" s="12">
        <f t="shared" si="0"/>
        <v>17.993890020366599</v>
      </c>
      <c r="D25" s="12">
        <f t="shared" si="1"/>
        <v>117.71486761710793</v>
      </c>
      <c r="E25" s="12">
        <f t="shared" si="2"/>
        <v>206.44453922312448</v>
      </c>
      <c r="F25" s="12">
        <f t="shared" si="4"/>
        <v>342.15329686059897</v>
      </c>
    </row>
    <row r="26" spans="1:6">
      <c r="A26" s="3">
        <v>10</v>
      </c>
      <c r="B26" s="10">
        <v>237</v>
      </c>
      <c r="C26" s="12">
        <f t="shared" si="0"/>
        <v>14.963340122199593</v>
      </c>
      <c r="D26" s="12">
        <f t="shared" si="1"/>
        <v>98.095723014256606</v>
      </c>
      <c r="E26" s="12">
        <f t="shared" si="2"/>
        <v>202.78331850597615</v>
      </c>
      <c r="F26" s="12">
        <f t="shared" si="4"/>
        <v>315.84238164243237</v>
      </c>
    </row>
    <row r="27" spans="1:6">
      <c r="A27" s="3">
        <v>11</v>
      </c>
      <c r="B27" s="10">
        <v>196</v>
      </c>
      <c r="C27" s="12">
        <f t="shared" si="0"/>
        <v>12.374745417515275</v>
      </c>
      <c r="D27" s="12">
        <f t="shared" si="1"/>
        <v>81.574338085539708</v>
      </c>
      <c r="E27" s="12">
        <f t="shared" si="2"/>
        <v>187.18968036241918</v>
      </c>
      <c r="F27" s="12">
        <f t="shared" si="4"/>
        <v>281.13876386547417</v>
      </c>
    </row>
    <row r="28" spans="1:6">
      <c r="A28" s="3">
        <v>12</v>
      </c>
      <c r="B28" s="10">
        <v>163</v>
      </c>
      <c r="C28" s="12">
        <f t="shared" si="0"/>
        <v>10.291242362525459</v>
      </c>
      <c r="D28" s="12">
        <f t="shared" si="1"/>
        <v>67.462321792260681</v>
      </c>
      <c r="E28" s="12">
        <f t="shared" si="2"/>
        <v>166.62195577363133</v>
      </c>
      <c r="F28" s="12">
        <f t="shared" si="4"/>
        <v>244.37551992841748</v>
      </c>
    </row>
    <row r="29" spans="1:6">
      <c r="A29" s="3">
        <v>13</v>
      </c>
      <c r="B29" s="10">
        <v>136</v>
      </c>
      <c r="C29" s="12">
        <f t="shared" si="0"/>
        <v>8.5865580448065177</v>
      </c>
      <c r="D29" s="12">
        <f t="shared" si="1"/>
        <v>56.103869653767816</v>
      </c>
      <c r="E29" s="12">
        <f t="shared" si="2"/>
        <v>144.83355661745313</v>
      </c>
      <c r="F29" s="12">
        <f t="shared" si="4"/>
        <v>209.52398431602745</v>
      </c>
    </row>
    <row r="30" spans="1:6">
      <c r="A30" s="3">
        <v>14</v>
      </c>
      <c r="B30" s="10">
        <v>112</v>
      </c>
      <c r="C30" s="12">
        <f t="shared" si="0"/>
        <v>7.0712830957230146</v>
      </c>
      <c r="D30" s="12">
        <f t="shared" si="1"/>
        <v>46.810590631364555</v>
      </c>
      <c r="E30" s="12">
        <f t="shared" si="2"/>
        <v>124.17816585736045</v>
      </c>
      <c r="F30" s="12">
        <f t="shared" si="4"/>
        <v>178.06003958444802</v>
      </c>
    </row>
    <row r="31" spans="1:6">
      <c r="A31" s="3">
        <v>15</v>
      </c>
      <c r="B31" s="10">
        <v>94</v>
      </c>
      <c r="C31" s="12">
        <f t="shared" si="0"/>
        <v>5.9348268839103877</v>
      </c>
      <c r="D31" s="12">
        <f t="shared" si="1"/>
        <v>38.549898167006106</v>
      </c>
      <c r="E31" s="12">
        <f t="shared" si="2"/>
        <v>105.5304918922085</v>
      </c>
      <c r="F31" s="12">
        <f t="shared" si="4"/>
        <v>150.01521694312498</v>
      </c>
    </row>
    <row r="32" spans="1:6">
      <c r="A32" s="3">
        <v>16</v>
      </c>
      <c r="B32" s="10">
        <v>77</v>
      </c>
      <c r="C32" s="12">
        <f t="shared" si="0"/>
        <v>4.8615071283095723</v>
      </c>
      <c r="D32" s="12">
        <f t="shared" si="1"/>
        <v>32.354378818737267</v>
      </c>
      <c r="E32" s="12">
        <f t="shared" si="2"/>
        <v>88.909222261607681</v>
      </c>
      <c r="F32" s="12">
        <f t="shared" si="4"/>
        <v>126.12510820865452</v>
      </c>
    </row>
    <row r="33" spans="1:6">
      <c r="A33" s="3">
        <v>17</v>
      </c>
      <c r="B33" s="10">
        <v>64</v>
      </c>
      <c r="C33" s="12">
        <f t="shared" si="0"/>
        <v>4.0407331975560083</v>
      </c>
      <c r="D33" s="12">
        <f t="shared" si="1"/>
        <v>26.503054989816697</v>
      </c>
      <c r="E33" s="12">
        <f t="shared" si="2"/>
        <v>74.750318714294224</v>
      </c>
      <c r="F33" s="12">
        <f t="shared" si="4"/>
        <v>105.29410690166694</v>
      </c>
    </row>
    <row r="34" spans="1:6">
      <c r="A34" s="3">
        <v>18</v>
      </c>
      <c r="B34" s="10">
        <v>53</v>
      </c>
      <c r="C34" s="12">
        <f t="shared" si="0"/>
        <v>3.3462321792260692</v>
      </c>
      <c r="D34" s="12">
        <f t="shared" si="1"/>
        <v>22.028513238289204</v>
      </c>
      <c r="E34" s="12">
        <f t="shared" si="2"/>
        <v>62.40445032257653</v>
      </c>
      <c r="F34" s="12">
        <f t="shared" si="4"/>
        <v>87.779195740091808</v>
      </c>
    </row>
    <row r="35" spans="1:6">
      <c r="A35" s="3">
        <v>19</v>
      </c>
      <c r="B35" s="10">
        <v>45</v>
      </c>
      <c r="C35" s="12">
        <f t="shared" si="0"/>
        <v>2.8411405295315681</v>
      </c>
      <c r="D35" s="12">
        <f t="shared" si="1"/>
        <v>18.242362525458248</v>
      </c>
      <c r="E35" s="12">
        <f t="shared" si="2"/>
        <v>52.023922526205119</v>
      </c>
      <c r="F35" s="12">
        <f t="shared" si="4"/>
        <v>73.107425581194931</v>
      </c>
    </row>
    <row r="36" spans="1:6">
      <c r="A36" s="3">
        <v>20</v>
      </c>
      <c r="B36" s="10">
        <v>37</v>
      </c>
      <c r="C36" s="12">
        <f t="shared" si="0"/>
        <v>2.3360488798370671</v>
      </c>
      <c r="D36" s="12">
        <f t="shared" si="1"/>
        <v>15.488798370672097</v>
      </c>
      <c r="E36" s="12">
        <f t="shared" si="2"/>
        <v>43.328433491095161</v>
      </c>
      <c r="F36" s="12">
        <f t="shared" si="4"/>
        <v>61.153280741604327</v>
      </c>
    </row>
    <row r="37" spans="1:6">
      <c r="A37" s="3">
        <v>21</v>
      </c>
      <c r="B37" s="10">
        <v>31</v>
      </c>
      <c r="C37" s="12">
        <f t="shared" si="0"/>
        <v>1.9572301425661915</v>
      </c>
      <c r="D37" s="12">
        <f t="shared" si="1"/>
        <v>12.735234215885946</v>
      </c>
      <c r="E37" s="12">
        <f t="shared" si="2"/>
        <v>36.243594085146349</v>
      </c>
      <c r="F37" s="12">
        <f t="shared" si="4"/>
        <v>50.936058443598483</v>
      </c>
    </row>
    <row r="38" spans="1:6">
      <c r="A38" s="3">
        <v>22</v>
      </c>
      <c r="B38" s="10">
        <v>25</v>
      </c>
      <c r="C38" s="12">
        <f t="shared" si="0"/>
        <v>1.5784114052953158</v>
      </c>
      <c r="D38" s="12">
        <f t="shared" si="1"/>
        <v>10.670061099796333</v>
      </c>
      <c r="E38" s="12">
        <f t="shared" si="2"/>
        <v>30.188173130523744</v>
      </c>
      <c r="F38" s="12">
        <f t="shared" si="4"/>
        <v>42.436645635615392</v>
      </c>
    </row>
    <row r="39" spans="1:6">
      <c r="A39" s="3">
        <v>23</v>
      </c>
      <c r="B39" s="10">
        <v>21</v>
      </c>
      <c r="C39" s="12">
        <f t="shared" si="0"/>
        <v>1.3258655804480652</v>
      </c>
      <c r="D39" s="12">
        <f t="shared" si="1"/>
        <v>8.6048879837067194</v>
      </c>
      <c r="E39" s="12">
        <f t="shared" si="2"/>
        <v>25.150842932717065</v>
      </c>
      <c r="F39" s="12">
        <f t="shared" si="4"/>
        <v>35.081596496871853</v>
      </c>
    </row>
    <row r="40" spans="1:6">
      <c r="A40" s="3">
        <v>24</v>
      </c>
      <c r="B40" s="10">
        <v>17</v>
      </c>
      <c r="C40" s="12">
        <f t="shared" si="0"/>
        <v>1.0733197556008147</v>
      </c>
      <c r="D40" s="12">
        <f t="shared" si="1"/>
        <v>7.2281059063136448</v>
      </c>
      <c r="E40" s="12">
        <f t="shared" si="2"/>
        <v>20.791740489999405</v>
      </c>
      <c r="F40" s="12">
        <f t="shared" si="4"/>
        <v>29.093166151913863</v>
      </c>
    </row>
    <row r="41" spans="1:6">
      <c r="A41" s="3">
        <v>25</v>
      </c>
      <c r="B41" s="10">
        <v>14</v>
      </c>
      <c r="C41" s="12">
        <f t="shared" si="0"/>
        <v>0.88391038696537683</v>
      </c>
      <c r="D41" s="12">
        <f t="shared" si="1"/>
        <v>5.8513238289205693</v>
      </c>
      <c r="E41" s="12">
        <f t="shared" si="2"/>
        <v>17.242589307957097</v>
      </c>
      <c r="F41" s="12">
        <f t="shared" si="4"/>
        <v>23.977823523843043</v>
      </c>
    </row>
    <row r="42" spans="1:6">
      <c r="A42" s="3">
        <v>26</v>
      </c>
      <c r="B42" s="14">
        <v>12</v>
      </c>
      <c r="C42" s="15">
        <f t="shared" si="0"/>
        <v>0.75763747454175157</v>
      </c>
      <c r="D42" s="15">
        <f t="shared" si="1"/>
        <v>4.8187372708757632</v>
      </c>
      <c r="E42" s="15">
        <f t="shared" si="2"/>
        <v>14.210889298245061</v>
      </c>
      <c r="F42" s="15">
        <f t="shared" si="4"/>
        <v>19.787264043662574</v>
      </c>
    </row>
  </sheetData>
  <mergeCells count="3">
    <mergeCell ref="C14:C15"/>
    <mergeCell ref="D14:D15"/>
    <mergeCell ref="E14:E15"/>
  </mergeCell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6" r:id="rId4">
          <objectPr defaultSize="0" autoPict="0" r:id="rId5">
            <anchor moveWithCells="1" sizeWithCells="1">
              <from>
                <xdr:col>0</xdr:col>
                <xdr:colOff>76200</xdr:colOff>
                <xdr:row>43</xdr:row>
                <xdr:rowOff>0</xdr:rowOff>
              </from>
              <to>
                <xdr:col>2</xdr:col>
                <xdr:colOff>66675</xdr:colOff>
                <xdr:row>43</xdr:row>
                <xdr:rowOff>0</xdr:rowOff>
              </to>
            </anchor>
          </objectPr>
        </oleObject>
      </mc:Choice>
      <mc:Fallback>
        <oleObject progId="Equation.3" shapeId="1036" r:id="rId4"/>
      </mc:Fallback>
    </mc:AlternateContent>
    <mc:AlternateContent xmlns:mc="http://schemas.openxmlformats.org/markup-compatibility/2006">
      <mc:Choice Requires="x14">
        <oleObject progId="Equation.3" shapeId="1051" r:id="rId6">
          <objectPr defaultSize="0" autoPict="0" r:id="rId7">
            <anchor moveWithCells="1" sizeWithCells="1">
              <from>
                <xdr:col>0</xdr:col>
                <xdr:colOff>76200</xdr:colOff>
                <xdr:row>43</xdr:row>
                <xdr:rowOff>0</xdr:rowOff>
              </from>
              <to>
                <xdr:col>2</xdr:col>
                <xdr:colOff>66675</xdr:colOff>
                <xdr:row>43</xdr:row>
                <xdr:rowOff>0</xdr:rowOff>
              </to>
            </anchor>
          </objectPr>
        </oleObject>
      </mc:Choice>
      <mc:Fallback>
        <oleObject progId="Equation.3" shapeId="1051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8"/>
  <sheetViews>
    <sheetView zoomScale="180" zoomScaleNormal="180" workbookViewId="0"/>
  </sheetViews>
  <sheetFormatPr defaultColWidth="9.140625" defaultRowHeight="15"/>
  <cols>
    <col min="1" max="1" width="9.140625" style="3"/>
    <col min="2" max="2" width="9.7109375" style="3" bestFit="1" customWidth="1"/>
    <col min="3" max="3" width="9.140625" style="3"/>
    <col min="4" max="4" width="14.28515625" style="3" customWidth="1"/>
    <col min="5" max="5" width="13.28515625" style="3" customWidth="1"/>
    <col min="6" max="6" width="9.5703125" style="3" customWidth="1"/>
    <col min="7" max="7" width="12" style="3" customWidth="1"/>
    <col min="8" max="16384" width="9.140625" style="3"/>
  </cols>
  <sheetData>
    <row r="1" spans="1:6">
      <c r="A1" s="3" t="s">
        <v>21</v>
      </c>
    </row>
    <row r="3" spans="1:6">
      <c r="A3" s="3" t="s">
        <v>0</v>
      </c>
      <c r="B3" s="10">
        <v>3.5</v>
      </c>
      <c r="C3" s="3" t="s">
        <v>1</v>
      </c>
      <c r="D3" s="3" t="s">
        <v>2</v>
      </c>
    </row>
    <row r="4" spans="1:6">
      <c r="A4" s="11" t="s">
        <v>3</v>
      </c>
      <c r="B4" s="10">
        <v>1</v>
      </c>
      <c r="C4" s="3" t="s">
        <v>1</v>
      </c>
      <c r="D4" s="3" t="s">
        <v>2</v>
      </c>
    </row>
    <row r="5" spans="1:6">
      <c r="A5" s="3" t="s">
        <v>20</v>
      </c>
      <c r="B5" s="10">
        <v>0.2</v>
      </c>
      <c r="D5" s="3" t="s">
        <v>2</v>
      </c>
    </row>
    <row r="6" spans="1:6" ht="15" customHeight="1"/>
    <row r="9" spans="1:6" ht="18">
      <c r="A9" s="3" t="s">
        <v>4</v>
      </c>
      <c r="B9" s="21">
        <f>(-B3*B5+0.5*B4)/(B3-B3*B5+0.5*B4)</f>
        <v>-6.0606060606060629E-2</v>
      </c>
    </row>
    <row r="10" spans="1:6" ht="18">
      <c r="A10" s="3" t="s">
        <v>5</v>
      </c>
      <c r="B10" s="22">
        <f>(B3*B5+0.5*B4)/(B3-B3*B5+0.5*B4)</f>
        <v>0.3636363636363637</v>
      </c>
    </row>
    <row r="11" spans="1:6" ht="18">
      <c r="A11" s="3" t="s">
        <v>6</v>
      </c>
      <c r="B11" s="21">
        <f>(B3-B3*B5-0.5*B4)/(B3-B3*B5+0.5*B4)</f>
        <v>0.69696969696969691</v>
      </c>
    </row>
    <row r="14" spans="1:6" ht="18" customHeight="1">
      <c r="A14" s="17" t="s">
        <v>7</v>
      </c>
      <c r="B14" s="17" t="s">
        <v>8</v>
      </c>
      <c r="C14" s="27" t="s">
        <v>9</v>
      </c>
      <c r="D14" s="27" t="s">
        <v>10</v>
      </c>
      <c r="E14" s="27" t="s">
        <v>11</v>
      </c>
      <c r="F14" s="17" t="s">
        <v>12</v>
      </c>
    </row>
    <row r="15" spans="1:6" ht="17.25">
      <c r="A15" s="18" t="s">
        <v>1</v>
      </c>
      <c r="B15" s="18" t="s">
        <v>13</v>
      </c>
      <c r="C15" s="28"/>
      <c r="D15" s="28"/>
      <c r="E15" s="28"/>
      <c r="F15" s="18" t="s">
        <v>13</v>
      </c>
    </row>
    <row r="16" spans="1:6">
      <c r="A16" s="16" t="s">
        <v>14</v>
      </c>
      <c r="B16" s="16" t="s">
        <v>15</v>
      </c>
      <c r="C16" s="16" t="s">
        <v>16</v>
      </c>
      <c r="D16" s="16" t="s">
        <v>17</v>
      </c>
      <c r="E16" s="16" t="s">
        <v>18</v>
      </c>
      <c r="F16" s="16" t="s">
        <v>19</v>
      </c>
    </row>
    <row r="17" spans="1:6">
      <c r="A17" s="23">
        <v>0</v>
      </c>
      <c r="B17" s="23">
        <v>6.4</v>
      </c>
      <c r="C17" s="5"/>
      <c r="D17" s="5"/>
      <c r="E17" s="5"/>
      <c r="F17" s="5">
        <f>B17</f>
        <v>6.4</v>
      </c>
    </row>
    <row r="18" spans="1:6">
      <c r="A18" s="23">
        <v>1</v>
      </c>
      <c r="B18" s="23">
        <v>26.4</v>
      </c>
      <c r="C18" s="24">
        <f t="shared" ref="C18:C28" si="0">$B$9*B18</f>
        <v>-1.6000000000000005</v>
      </c>
      <c r="D18" s="24">
        <f t="shared" ref="D18:D28" si="1">$B$10*B17</f>
        <v>2.3272727272727276</v>
      </c>
      <c r="E18" s="24">
        <f t="shared" ref="E18:E28" si="2">$B$11*F17</f>
        <v>4.46060606060606</v>
      </c>
      <c r="F18" s="24">
        <f>SUM(C18:E18)</f>
        <v>5.1878787878787875</v>
      </c>
    </row>
    <row r="19" spans="1:6">
      <c r="A19" s="23">
        <v>2</v>
      </c>
      <c r="B19" s="23">
        <v>69.599999999999994</v>
      </c>
      <c r="C19" s="24">
        <f t="shared" si="0"/>
        <v>-4.2181818181818196</v>
      </c>
      <c r="D19" s="24">
        <f t="shared" si="1"/>
        <v>9.6000000000000014</v>
      </c>
      <c r="E19" s="24">
        <f t="shared" si="2"/>
        <v>3.6157943067033971</v>
      </c>
      <c r="F19" s="24">
        <f t="shared" ref="F19:F28" si="3">SUM(C19:E19)</f>
        <v>8.9976124885215789</v>
      </c>
    </row>
    <row r="20" spans="1:6">
      <c r="A20" s="23">
        <v>3</v>
      </c>
      <c r="B20" s="23">
        <v>122.8</v>
      </c>
      <c r="C20" s="24">
        <f t="shared" si="0"/>
        <v>-7.4424242424242451</v>
      </c>
      <c r="D20" s="24">
        <f t="shared" si="1"/>
        <v>25.309090909090912</v>
      </c>
      <c r="E20" s="24">
        <f t="shared" si="2"/>
        <v>6.2710632495756453</v>
      </c>
      <c r="F20" s="24">
        <f t="shared" si="3"/>
        <v>24.137729916242314</v>
      </c>
    </row>
    <row r="21" spans="1:6">
      <c r="A21" s="23">
        <v>4</v>
      </c>
      <c r="B21" s="23">
        <v>148.1</v>
      </c>
      <c r="C21" s="24">
        <f t="shared" si="0"/>
        <v>-8.9757575757575783</v>
      </c>
      <c r="D21" s="24">
        <f t="shared" si="1"/>
        <v>44.654545454545463</v>
      </c>
      <c r="E21" s="24">
        <f t="shared" si="2"/>
        <v>16.823266305259793</v>
      </c>
      <c r="F21" s="24">
        <f t="shared" si="3"/>
        <v>52.50205418404768</v>
      </c>
    </row>
    <row r="22" spans="1:6">
      <c r="A22" s="23">
        <v>5</v>
      </c>
      <c r="B22" s="23">
        <v>135.9</v>
      </c>
      <c r="C22" s="24">
        <f t="shared" si="0"/>
        <v>-8.2363636363636399</v>
      </c>
      <c r="D22" s="24">
        <f t="shared" si="1"/>
        <v>53.854545454545459</v>
      </c>
      <c r="E22" s="24">
        <f t="shared" si="2"/>
        <v>36.592340794942317</v>
      </c>
      <c r="F22" s="24">
        <f t="shared" si="3"/>
        <v>82.210522613124141</v>
      </c>
    </row>
    <row r="23" spans="1:6">
      <c r="A23" s="23">
        <v>6</v>
      </c>
      <c r="B23" s="23">
        <v>94.3</v>
      </c>
      <c r="C23" s="24">
        <f t="shared" si="0"/>
        <v>-5.7151515151515175</v>
      </c>
      <c r="D23" s="24">
        <f t="shared" si="1"/>
        <v>49.418181818181829</v>
      </c>
      <c r="E23" s="24">
        <f t="shared" si="2"/>
        <v>57.298243033389546</v>
      </c>
      <c r="F23" s="24">
        <f t="shared" si="3"/>
        <v>101.00127333641986</v>
      </c>
    </row>
    <row r="24" spans="1:6">
      <c r="A24" s="23">
        <v>7</v>
      </c>
      <c r="B24" s="23">
        <v>50.9</v>
      </c>
      <c r="C24" s="24">
        <f t="shared" si="0"/>
        <v>-3.0848484848484858</v>
      </c>
      <c r="D24" s="24">
        <f t="shared" si="1"/>
        <v>34.290909090909096</v>
      </c>
      <c r="E24" s="24">
        <f t="shared" si="2"/>
        <v>70.394826870838074</v>
      </c>
      <c r="F24" s="25">
        <f t="shared" si="3"/>
        <v>101.60088747689869</v>
      </c>
    </row>
    <row r="25" spans="1:6">
      <c r="A25" s="23">
        <v>8</v>
      </c>
      <c r="B25" s="23">
        <v>25.9</v>
      </c>
      <c r="C25" s="24">
        <f t="shared" si="0"/>
        <v>-1.5696969696969703</v>
      </c>
      <c r="D25" s="24">
        <f t="shared" si="1"/>
        <v>18.509090909090911</v>
      </c>
      <c r="E25" s="24">
        <f t="shared" si="2"/>
        <v>70.812739756626357</v>
      </c>
      <c r="F25" s="24">
        <f t="shared" si="3"/>
        <v>87.752133696020294</v>
      </c>
    </row>
    <row r="26" spans="1:6">
      <c r="A26" s="23">
        <v>9</v>
      </c>
      <c r="B26" s="23">
        <v>17.2</v>
      </c>
      <c r="C26" s="24">
        <f t="shared" si="0"/>
        <v>-1.0424242424242427</v>
      </c>
      <c r="D26" s="24">
        <f t="shared" si="1"/>
        <v>9.4181818181818198</v>
      </c>
      <c r="E26" s="24">
        <f t="shared" si="2"/>
        <v>61.160578030559591</v>
      </c>
      <c r="F26" s="24">
        <f t="shared" si="3"/>
        <v>69.536335606317166</v>
      </c>
    </row>
    <row r="27" spans="1:6">
      <c r="A27" s="23">
        <v>10</v>
      </c>
      <c r="B27" s="23">
        <v>9</v>
      </c>
      <c r="C27" s="24">
        <f t="shared" si="0"/>
        <v>-0.54545454545454564</v>
      </c>
      <c r="D27" s="24">
        <f t="shared" si="1"/>
        <v>6.2545454545454557</v>
      </c>
      <c r="E27" s="24">
        <f t="shared" si="2"/>
        <v>48.464718755918021</v>
      </c>
      <c r="F27" s="24">
        <f t="shared" si="3"/>
        <v>54.173809665008932</v>
      </c>
    </row>
    <row r="28" spans="1:6">
      <c r="A28" s="26">
        <v>11</v>
      </c>
      <c r="B28" s="26">
        <v>3.5</v>
      </c>
      <c r="C28" s="15">
        <f t="shared" si="0"/>
        <v>-0.21212121212121221</v>
      </c>
      <c r="D28" s="15">
        <f t="shared" si="1"/>
        <v>3.2727272727272734</v>
      </c>
      <c r="E28" s="15">
        <f t="shared" si="2"/>
        <v>37.757503705915312</v>
      </c>
      <c r="F28" s="15">
        <f t="shared" si="3"/>
        <v>40.818109766521374</v>
      </c>
    </row>
  </sheetData>
  <mergeCells count="3">
    <mergeCell ref="C14:C15"/>
    <mergeCell ref="D14:D15"/>
    <mergeCell ref="E14:E15"/>
  </mergeCell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8"/>
  <sheetViews>
    <sheetView zoomScale="180" zoomScaleNormal="180" workbookViewId="0"/>
  </sheetViews>
  <sheetFormatPr defaultColWidth="9.140625" defaultRowHeight="15"/>
  <cols>
    <col min="1" max="1" width="9.140625" style="3"/>
    <col min="2" max="2" width="9.7109375" style="3" bestFit="1" customWidth="1"/>
    <col min="3" max="3" width="9.140625" style="3"/>
    <col min="4" max="4" width="14.28515625" style="3" customWidth="1"/>
    <col min="5" max="5" width="13.28515625" style="3" customWidth="1"/>
    <col min="6" max="6" width="9.5703125" style="3" customWidth="1"/>
    <col min="7" max="7" width="12" style="3" customWidth="1"/>
    <col min="8" max="16384" width="9.140625" style="3"/>
  </cols>
  <sheetData>
    <row r="1" spans="1:6">
      <c r="A1" s="3" t="s">
        <v>21</v>
      </c>
    </row>
    <row r="3" spans="1:6">
      <c r="A3" s="3" t="s">
        <v>0</v>
      </c>
      <c r="B3" s="10">
        <v>3.5</v>
      </c>
      <c r="C3" s="3" t="s">
        <v>1</v>
      </c>
      <c r="D3" s="3" t="s">
        <v>2</v>
      </c>
    </row>
    <row r="4" spans="1:6">
      <c r="A4" s="11" t="s">
        <v>3</v>
      </c>
      <c r="B4" s="10">
        <v>1</v>
      </c>
      <c r="C4" s="3" t="s">
        <v>1</v>
      </c>
      <c r="D4" s="3" t="s">
        <v>2</v>
      </c>
    </row>
    <row r="5" spans="1:6">
      <c r="A5" s="3" t="s">
        <v>20</v>
      </c>
      <c r="B5" s="10">
        <v>0.3</v>
      </c>
      <c r="D5" s="3" t="s">
        <v>2</v>
      </c>
    </row>
    <row r="6" spans="1:6" ht="15" customHeight="1"/>
    <row r="9" spans="1:6" ht="18">
      <c r="A9" s="3" t="s">
        <v>4</v>
      </c>
      <c r="B9" s="21">
        <f>(-B3*B5+0.5*B4)/(B3-B3*B5+0.5*B4)</f>
        <v>-0.1864406779661017</v>
      </c>
    </row>
    <row r="10" spans="1:6" ht="18">
      <c r="A10" s="3" t="s">
        <v>5</v>
      </c>
      <c r="B10" s="22">
        <f>(B3*B5+0.5*B4)/(B3-B3*B5+0.5*B4)</f>
        <v>0.52542372881355925</v>
      </c>
    </row>
    <row r="11" spans="1:6" ht="18">
      <c r="A11" s="3" t="s">
        <v>6</v>
      </c>
      <c r="B11" s="21">
        <f>(B3-B3*B5-0.5*B4)/(B3-B3*B5+0.5*B4)</f>
        <v>0.66101694915254239</v>
      </c>
    </row>
    <row r="14" spans="1:6" ht="18" customHeight="1">
      <c r="A14" s="19" t="s">
        <v>7</v>
      </c>
      <c r="B14" s="19" t="s">
        <v>8</v>
      </c>
      <c r="C14" s="27" t="s">
        <v>9</v>
      </c>
      <c r="D14" s="27" t="s">
        <v>10</v>
      </c>
      <c r="E14" s="27" t="s">
        <v>11</v>
      </c>
      <c r="F14" s="19" t="s">
        <v>12</v>
      </c>
    </row>
    <row r="15" spans="1:6" ht="17.25">
      <c r="A15" s="20" t="s">
        <v>1</v>
      </c>
      <c r="B15" s="20" t="s">
        <v>13</v>
      </c>
      <c r="C15" s="28"/>
      <c r="D15" s="28"/>
      <c r="E15" s="28"/>
      <c r="F15" s="20" t="s">
        <v>13</v>
      </c>
    </row>
    <row r="16" spans="1:6">
      <c r="A16" s="16" t="s">
        <v>14</v>
      </c>
      <c r="B16" s="16" t="s">
        <v>15</v>
      </c>
      <c r="C16" s="16" t="s">
        <v>16</v>
      </c>
      <c r="D16" s="16" t="s">
        <v>17</v>
      </c>
      <c r="E16" s="16" t="s">
        <v>18</v>
      </c>
      <c r="F16" s="16" t="s">
        <v>19</v>
      </c>
    </row>
    <row r="17" spans="1:6">
      <c r="A17" s="23">
        <v>0</v>
      </c>
      <c r="B17" s="23">
        <v>6.4</v>
      </c>
      <c r="C17" s="5"/>
      <c r="D17" s="5"/>
      <c r="E17" s="5"/>
      <c r="F17" s="5">
        <f>B17</f>
        <v>6.4</v>
      </c>
    </row>
    <row r="18" spans="1:6">
      <c r="A18" s="23">
        <v>1</v>
      </c>
      <c r="B18" s="23">
        <v>26.4</v>
      </c>
      <c r="C18" s="24">
        <f t="shared" ref="C18:C28" si="0">$B$9*B18</f>
        <v>-4.9220338983050844</v>
      </c>
      <c r="D18" s="24">
        <f t="shared" ref="D18:D28" si="1">$B$10*B17</f>
        <v>3.3627118644067795</v>
      </c>
      <c r="E18" s="24">
        <f t="shared" ref="E18:E28" si="2">$B$11*F17</f>
        <v>4.2305084745762711</v>
      </c>
      <c r="F18" s="24">
        <f>SUM(C18:E18)</f>
        <v>2.6711864406779662</v>
      </c>
    </row>
    <row r="19" spans="1:6">
      <c r="A19" s="23">
        <v>2</v>
      </c>
      <c r="B19" s="23">
        <v>69.599999999999994</v>
      </c>
      <c r="C19" s="24">
        <f t="shared" si="0"/>
        <v>-12.976271186440677</v>
      </c>
      <c r="D19" s="24">
        <f t="shared" si="1"/>
        <v>13.871186440677963</v>
      </c>
      <c r="E19" s="24">
        <f t="shared" si="2"/>
        <v>1.7656995116345879</v>
      </c>
      <c r="F19" s="24">
        <f t="shared" ref="F19:F28" si="3">SUM(C19:E19)</f>
        <v>2.6606147658718742</v>
      </c>
    </row>
    <row r="20" spans="1:6">
      <c r="A20" s="23">
        <v>3</v>
      </c>
      <c r="B20" s="23">
        <v>122.8</v>
      </c>
      <c r="C20" s="24">
        <f t="shared" si="0"/>
        <v>-22.894915254237286</v>
      </c>
      <c r="D20" s="24">
        <f t="shared" si="1"/>
        <v>36.569491525423722</v>
      </c>
      <c r="E20" s="24">
        <f t="shared" si="2"/>
        <v>1.7587114554068322</v>
      </c>
      <c r="F20" s="24">
        <f t="shared" si="3"/>
        <v>15.433287726593267</v>
      </c>
    </row>
    <row r="21" spans="1:6">
      <c r="A21" s="23">
        <v>4</v>
      </c>
      <c r="B21" s="23">
        <v>148.1</v>
      </c>
      <c r="C21" s="24">
        <f t="shared" si="0"/>
        <v>-27.611864406779659</v>
      </c>
      <c r="D21" s="24">
        <f t="shared" si="1"/>
        <v>64.522033898305068</v>
      </c>
      <c r="E21" s="24">
        <f t="shared" si="2"/>
        <v>10.201664768426058</v>
      </c>
      <c r="F21" s="24">
        <f t="shared" si="3"/>
        <v>47.111834259951465</v>
      </c>
    </row>
    <row r="22" spans="1:6">
      <c r="A22" s="23">
        <v>5</v>
      </c>
      <c r="B22" s="23">
        <v>135.9</v>
      </c>
      <c r="C22" s="24">
        <f t="shared" si="0"/>
        <v>-25.337288135593223</v>
      </c>
      <c r="D22" s="24">
        <f t="shared" si="1"/>
        <v>77.815254237288116</v>
      </c>
      <c r="E22" s="24">
        <f t="shared" si="2"/>
        <v>31.14172095149334</v>
      </c>
      <c r="F22" s="24">
        <f t="shared" si="3"/>
        <v>83.61968705318823</v>
      </c>
    </row>
    <row r="23" spans="1:6">
      <c r="A23" s="23">
        <v>6</v>
      </c>
      <c r="B23" s="23">
        <v>94.3</v>
      </c>
      <c r="C23" s="24">
        <f t="shared" si="0"/>
        <v>-17.58135593220339</v>
      </c>
      <c r="D23" s="24">
        <f t="shared" si="1"/>
        <v>71.405084745762707</v>
      </c>
      <c r="E23" s="24">
        <f t="shared" si="2"/>
        <v>55.27403042498883</v>
      </c>
      <c r="F23" s="24">
        <f t="shared" si="3"/>
        <v>109.09775923854815</v>
      </c>
    </row>
    <row r="24" spans="1:6">
      <c r="A24" s="23">
        <v>7</v>
      </c>
      <c r="B24" s="23">
        <v>50.9</v>
      </c>
      <c r="C24" s="24">
        <f t="shared" si="0"/>
        <v>-9.4898305084745758</v>
      </c>
      <c r="D24" s="24">
        <f t="shared" si="1"/>
        <v>49.547457627118639</v>
      </c>
      <c r="E24" s="24">
        <f t="shared" si="2"/>
        <v>72.115467971243689</v>
      </c>
      <c r="F24" s="25">
        <f t="shared" si="3"/>
        <v>112.17309508988775</v>
      </c>
    </row>
    <row r="25" spans="1:6">
      <c r="A25" s="23">
        <v>8</v>
      </c>
      <c r="B25" s="23">
        <v>25.9</v>
      </c>
      <c r="C25" s="24">
        <f t="shared" si="0"/>
        <v>-4.8288135593220334</v>
      </c>
      <c r="D25" s="24">
        <f t="shared" si="1"/>
        <v>26.744067796610164</v>
      </c>
      <c r="E25" s="24">
        <f t="shared" si="2"/>
        <v>74.14831709331564</v>
      </c>
      <c r="F25" s="24">
        <f t="shared" si="3"/>
        <v>96.063571330603764</v>
      </c>
    </row>
    <row r="26" spans="1:6">
      <c r="A26" s="23">
        <v>9</v>
      </c>
      <c r="B26" s="23">
        <v>17.2</v>
      </c>
      <c r="C26" s="24">
        <f t="shared" si="0"/>
        <v>-3.2067796610169492</v>
      </c>
      <c r="D26" s="24">
        <f t="shared" si="1"/>
        <v>13.608474576271185</v>
      </c>
      <c r="E26" s="24">
        <f t="shared" si="2"/>
        <v>63.49964884565334</v>
      </c>
      <c r="F26" s="24">
        <f t="shared" si="3"/>
        <v>73.901343760907579</v>
      </c>
    </row>
    <row r="27" spans="1:6">
      <c r="A27" s="23">
        <v>10</v>
      </c>
      <c r="B27" s="23">
        <v>9</v>
      </c>
      <c r="C27" s="24">
        <f t="shared" si="0"/>
        <v>-1.6779661016949152</v>
      </c>
      <c r="D27" s="24">
        <f t="shared" si="1"/>
        <v>9.0372881355932186</v>
      </c>
      <c r="E27" s="24">
        <f t="shared" si="2"/>
        <v>48.850040791108398</v>
      </c>
      <c r="F27" s="24">
        <f t="shared" si="3"/>
        <v>56.2093628250067</v>
      </c>
    </row>
    <row r="28" spans="1:6">
      <c r="A28" s="26">
        <v>11</v>
      </c>
      <c r="B28" s="26">
        <v>3.5</v>
      </c>
      <c r="C28" s="15">
        <f t="shared" si="0"/>
        <v>-0.65254237288135597</v>
      </c>
      <c r="D28" s="15">
        <f t="shared" si="1"/>
        <v>4.7288135593220328</v>
      </c>
      <c r="E28" s="15">
        <f t="shared" si="2"/>
        <v>37.15534152839426</v>
      </c>
      <c r="F28" s="15">
        <f t="shared" si="3"/>
        <v>41.231612714834938</v>
      </c>
    </row>
  </sheetData>
  <mergeCells count="3">
    <mergeCell ref="C14:C15"/>
    <mergeCell ref="D14:D15"/>
    <mergeCell ref="E14:E15"/>
  </mergeCell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3073" r:id="rId4"/>
      </mc:Fallback>
    </mc:AlternateContent>
    <mc:AlternateContent xmlns:mc="http://schemas.openxmlformats.org/markup-compatibility/2006">
      <mc:Choice Requires="x14">
        <oleObject progId="Equation.3" shapeId="3074" r:id="rId6">
          <objectPr defaultSize="0" autoPict="0" r:id="rId7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3074" r:id="rId6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8"/>
  <sheetViews>
    <sheetView zoomScale="180" zoomScaleNormal="180" workbookViewId="0"/>
  </sheetViews>
  <sheetFormatPr defaultColWidth="9.140625" defaultRowHeight="15"/>
  <cols>
    <col min="1" max="1" width="9.140625" style="3"/>
    <col min="2" max="2" width="9.7109375" style="3" bestFit="1" customWidth="1"/>
    <col min="3" max="3" width="9.140625" style="3"/>
    <col min="4" max="4" width="14.28515625" style="3" customWidth="1"/>
    <col min="5" max="5" width="13.28515625" style="3" customWidth="1"/>
    <col min="6" max="6" width="9.5703125" style="3" customWidth="1"/>
    <col min="7" max="7" width="12" style="3" customWidth="1"/>
    <col min="8" max="16384" width="9.140625" style="3"/>
  </cols>
  <sheetData>
    <row r="1" spans="1:6">
      <c r="A1" s="3" t="s">
        <v>21</v>
      </c>
    </row>
    <row r="3" spans="1:6">
      <c r="A3" s="3" t="s">
        <v>0</v>
      </c>
      <c r="B3" s="10">
        <v>3.5</v>
      </c>
      <c r="C3" s="3" t="s">
        <v>1</v>
      </c>
      <c r="D3" s="3" t="s">
        <v>2</v>
      </c>
    </row>
    <row r="4" spans="1:6">
      <c r="A4" s="11" t="s">
        <v>3</v>
      </c>
      <c r="B4" s="10">
        <v>1</v>
      </c>
      <c r="C4" s="3" t="s">
        <v>1</v>
      </c>
      <c r="D4" s="3" t="s">
        <v>2</v>
      </c>
    </row>
    <row r="5" spans="1:6">
      <c r="A5" s="3" t="s">
        <v>20</v>
      </c>
      <c r="B5" s="10">
        <v>0.4</v>
      </c>
      <c r="D5" s="3" t="s">
        <v>2</v>
      </c>
    </row>
    <row r="6" spans="1:6" ht="15" customHeight="1"/>
    <row r="9" spans="1:6" ht="18">
      <c r="A9" s="3" t="s">
        <v>4</v>
      </c>
      <c r="B9" s="21">
        <f>(-B3*B5+0.5*B4)/(B3-B3*B5+0.5*B4)</f>
        <v>-0.34615384615384626</v>
      </c>
    </row>
    <row r="10" spans="1:6" ht="18">
      <c r="A10" s="3" t="s">
        <v>5</v>
      </c>
      <c r="B10" s="22">
        <f>(B3*B5+0.5*B4)/(B3-B3*B5+0.5*B4)</f>
        <v>0.73076923076923095</v>
      </c>
    </row>
    <row r="11" spans="1:6" ht="18">
      <c r="A11" s="3" t="s">
        <v>6</v>
      </c>
      <c r="B11" s="21">
        <f>(B3-B3*B5-0.5*B4)/(B3-B3*B5+0.5*B4)</f>
        <v>0.61538461538461531</v>
      </c>
    </row>
    <row r="14" spans="1:6" ht="18" customHeight="1">
      <c r="A14" s="19" t="s">
        <v>7</v>
      </c>
      <c r="B14" s="19" t="s">
        <v>8</v>
      </c>
      <c r="C14" s="27" t="s">
        <v>9</v>
      </c>
      <c r="D14" s="27" t="s">
        <v>10</v>
      </c>
      <c r="E14" s="27" t="s">
        <v>11</v>
      </c>
      <c r="F14" s="19" t="s">
        <v>12</v>
      </c>
    </row>
    <row r="15" spans="1:6" ht="17.25">
      <c r="A15" s="20" t="s">
        <v>1</v>
      </c>
      <c r="B15" s="20" t="s">
        <v>13</v>
      </c>
      <c r="C15" s="28"/>
      <c r="D15" s="28"/>
      <c r="E15" s="28"/>
      <c r="F15" s="20" t="s">
        <v>13</v>
      </c>
    </row>
    <row r="16" spans="1:6">
      <c r="A16" s="16" t="s">
        <v>14</v>
      </c>
      <c r="B16" s="16" t="s">
        <v>15</v>
      </c>
      <c r="C16" s="16" t="s">
        <v>16</v>
      </c>
      <c r="D16" s="16" t="s">
        <v>17</v>
      </c>
      <c r="E16" s="16" t="s">
        <v>18</v>
      </c>
      <c r="F16" s="16" t="s">
        <v>19</v>
      </c>
    </row>
    <row r="17" spans="1:6">
      <c r="A17" s="23">
        <v>0</v>
      </c>
      <c r="B17" s="23">
        <v>6.4</v>
      </c>
      <c r="C17" s="5"/>
      <c r="D17" s="5"/>
      <c r="E17" s="5"/>
      <c r="F17" s="5">
        <f>B17</f>
        <v>6.4</v>
      </c>
    </row>
    <row r="18" spans="1:6">
      <c r="A18" s="23">
        <v>1</v>
      </c>
      <c r="B18" s="23">
        <v>26.4</v>
      </c>
      <c r="C18" s="24">
        <f t="shared" ref="C18:C28" si="0">$B$9*B18</f>
        <v>-9.1384615384615415</v>
      </c>
      <c r="D18" s="24">
        <f t="shared" ref="D18:D28" si="1">$B$10*B17</f>
        <v>4.6769230769230781</v>
      </c>
      <c r="E18" s="24">
        <f t="shared" ref="E18:E28" si="2">$B$11*F17</f>
        <v>3.9384615384615382</v>
      </c>
      <c r="F18" s="24">
        <f>SUM(C18:E18)</f>
        <v>-0.52307692307692522</v>
      </c>
    </row>
    <row r="19" spans="1:6">
      <c r="A19" s="23">
        <v>2</v>
      </c>
      <c r="B19" s="23">
        <v>69.599999999999994</v>
      </c>
      <c r="C19" s="24">
        <f t="shared" si="0"/>
        <v>-24.092307692307699</v>
      </c>
      <c r="D19" s="24">
        <f t="shared" si="1"/>
        <v>19.292307692307695</v>
      </c>
      <c r="E19" s="24">
        <f t="shared" si="2"/>
        <v>-0.32189349112426163</v>
      </c>
      <c r="F19" s="24">
        <f t="shared" ref="F19:F28" si="3">SUM(C19:E19)</f>
        <v>-5.1218934911242657</v>
      </c>
    </row>
    <row r="20" spans="1:6">
      <c r="A20" s="23">
        <v>3</v>
      </c>
      <c r="B20" s="23">
        <v>122.8</v>
      </c>
      <c r="C20" s="24">
        <f t="shared" si="0"/>
        <v>-42.507692307692317</v>
      </c>
      <c r="D20" s="24">
        <f t="shared" si="1"/>
        <v>50.861538461538473</v>
      </c>
      <c r="E20" s="24">
        <f t="shared" si="2"/>
        <v>-3.1519344560764706</v>
      </c>
      <c r="F20" s="24">
        <f t="shared" si="3"/>
        <v>5.2019116977696855</v>
      </c>
    </row>
    <row r="21" spans="1:6">
      <c r="A21" s="23">
        <v>4</v>
      </c>
      <c r="B21" s="23">
        <v>148.1</v>
      </c>
      <c r="C21" s="24">
        <f t="shared" si="0"/>
        <v>-51.265384615384626</v>
      </c>
      <c r="D21" s="24">
        <f t="shared" si="1"/>
        <v>89.738461538461564</v>
      </c>
      <c r="E21" s="24">
        <f t="shared" si="2"/>
        <v>3.2011764293967291</v>
      </c>
      <c r="F21" s="24">
        <f t="shared" si="3"/>
        <v>41.67425335247367</v>
      </c>
    </row>
    <row r="22" spans="1:6">
      <c r="A22" s="23">
        <v>5</v>
      </c>
      <c r="B22" s="23">
        <v>135.9</v>
      </c>
      <c r="C22" s="24">
        <f t="shared" si="0"/>
        <v>-47.042307692307709</v>
      </c>
      <c r="D22" s="24">
        <f t="shared" si="1"/>
        <v>108.2269230769231</v>
      </c>
      <c r="E22" s="24">
        <f t="shared" si="2"/>
        <v>25.645694370753024</v>
      </c>
      <c r="F22" s="24">
        <f t="shared" si="3"/>
        <v>86.830309755368418</v>
      </c>
    </row>
    <row r="23" spans="1:6">
      <c r="A23" s="23">
        <v>6</v>
      </c>
      <c r="B23" s="23">
        <v>94.3</v>
      </c>
      <c r="C23" s="24">
        <f t="shared" si="0"/>
        <v>-32.642307692307703</v>
      </c>
      <c r="D23" s="24">
        <f t="shared" si="1"/>
        <v>99.31153846153849</v>
      </c>
      <c r="E23" s="24">
        <f t="shared" si="2"/>
        <v>53.434036772534405</v>
      </c>
      <c r="F23" s="24">
        <f t="shared" si="3"/>
        <v>120.10326754176518</v>
      </c>
    </row>
    <row r="24" spans="1:6">
      <c r="A24" s="23">
        <v>7</v>
      </c>
      <c r="B24" s="23">
        <v>50.9</v>
      </c>
      <c r="C24" s="24">
        <f t="shared" si="0"/>
        <v>-17.619230769230775</v>
      </c>
      <c r="D24" s="24">
        <f t="shared" si="1"/>
        <v>68.91153846153847</v>
      </c>
      <c r="E24" s="24">
        <f t="shared" si="2"/>
        <v>73.909703102624718</v>
      </c>
      <c r="F24" s="25">
        <f t="shared" si="3"/>
        <v>125.20201079493242</v>
      </c>
    </row>
    <row r="25" spans="1:6">
      <c r="A25" s="23">
        <v>8</v>
      </c>
      <c r="B25" s="23">
        <v>25.9</v>
      </c>
      <c r="C25" s="24">
        <f t="shared" si="0"/>
        <v>-8.9653846153846182</v>
      </c>
      <c r="D25" s="24">
        <f t="shared" si="1"/>
        <v>37.196153846153855</v>
      </c>
      <c r="E25" s="24">
        <f t="shared" si="2"/>
        <v>77.047391258419935</v>
      </c>
      <c r="F25" s="24">
        <f t="shared" si="3"/>
        <v>105.27816048918918</v>
      </c>
    </row>
    <row r="26" spans="1:6">
      <c r="A26" s="23">
        <v>9</v>
      </c>
      <c r="B26" s="23">
        <v>17.2</v>
      </c>
      <c r="C26" s="24">
        <f t="shared" si="0"/>
        <v>-5.9538461538461558</v>
      </c>
      <c r="D26" s="24">
        <f t="shared" si="1"/>
        <v>18.926923076923082</v>
      </c>
      <c r="E26" s="24">
        <f t="shared" si="2"/>
        <v>64.786560301039486</v>
      </c>
      <c r="F26" s="24">
        <f t="shared" si="3"/>
        <v>77.759637224116418</v>
      </c>
    </row>
    <row r="27" spans="1:6">
      <c r="A27" s="23">
        <v>10</v>
      </c>
      <c r="B27" s="23">
        <v>9</v>
      </c>
      <c r="C27" s="24">
        <f t="shared" si="0"/>
        <v>-3.1153846153846163</v>
      </c>
      <c r="D27" s="24">
        <f t="shared" si="1"/>
        <v>12.569230769230773</v>
      </c>
      <c r="E27" s="24">
        <f t="shared" si="2"/>
        <v>47.852084445610096</v>
      </c>
      <c r="F27" s="24">
        <f t="shared" si="3"/>
        <v>57.305930599456254</v>
      </c>
    </row>
    <row r="28" spans="1:6">
      <c r="A28" s="26">
        <v>11</v>
      </c>
      <c r="B28" s="26">
        <v>3.5</v>
      </c>
      <c r="C28" s="15">
        <f t="shared" si="0"/>
        <v>-1.2115384615384619</v>
      </c>
      <c r="D28" s="15">
        <f t="shared" si="1"/>
        <v>6.5769230769230784</v>
      </c>
      <c r="E28" s="15">
        <f t="shared" si="2"/>
        <v>35.265188061203844</v>
      </c>
      <c r="F28" s="15">
        <f t="shared" si="3"/>
        <v>40.630572676588457</v>
      </c>
    </row>
  </sheetData>
  <mergeCells count="3">
    <mergeCell ref="C14:C15"/>
    <mergeCell ref="D14:D15"/>
    <mergeCell ref="E14:E15"/>
  </mergeCells>
  <pageMargins left="0.69930555555555596" right="0.69930555555555596" top="0.75" bottom="0.75" header="0.3" footer="0.3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7">
            <anchor moveWithCells="1" sizeWithCells="1">
              <from>
                <xdr:col>0</xdr:col>
                <xdr:colOff>76200</xdr:colOff>
                <xdr:row>29</xdr:row>
                <xdr:rowOff>0</xdr:rowOff>
              </from>
              <to>
                <xdr:col>2</xdr:col>
                <xdr:colOff>66675</xdr:colOff>
                <xdr:row>29</xdr:row>
                <xdr:rowOff>0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2"/>
  <sheetViews>
    <sheetView tabSelected="1" workbookViewId="0">
      <selection activeCell="M8" sqref="M8"/>
    </sheetView>
  </sheetViews>
  <sheetFormatPr defaultColWidth="9" defaultRowHeight="15"/>
  <sheetData>
    <row r="2" spans="1:6">
      <c r="A2" s="1" t="s">
        <v>7</v>
      </c>
      <c r="B2" s="1" t="s">
        <v>8</v>
      </c>
      <c r="C2" s="1" t="s">
        <v>7</v>
      </c>
      <c r="D2" s="1" t="s">
        <v>8</v>
      </c>
      <c r="E2" s="1" t="s">
        <v>7</v>
      </c>
      <c r="F2" s="1" t="s">
        <v>8</v>
      </c>
    </row>
    <row r="3" spans="1:6" ht="17.25">
      <c r="A3" s="2" t="s">
        <v>1</v>
      </c>
      <c r="B3" s="2" t="s">
        <v>13</v>
      </c>
      <c r="C3" s="2" t="s">
        <v>1</v>
      </c>
      <c r="D3" s="2" t="s">
        <v>13</v>
      </c>
      <c r="E3" s="2" t="s">
        <v>1</v>
      </c>
      <c r="F3" s="2" t="s">
        <v>13</v>
      </c>
    </row>
    <row r="4" spans="1:6">
      <c r="A4" s="3">
        <v>0</v>
      </c>
      <c r="B4" s="4">
        <v>15</v>
      </c>
      <c r="C4" s="3">
        <v>9</v>
      </c>
      <c r="D4" s="4">
        <v>237</v>
      </c>
      <c r="E4" s="5">
        <v>18</v>
      </c>
      <c r="F4" s="6">
        <v>45</v>
      </c>
    </row>
    <row r="5" spans="1:6">
      <c r="A5" s="3">
        <v>1</v>
      </c>
      <c r="B5" s="4">
        <v>25</v>
      </c>
      <c r="C5" s="3">
        <v>10</v>
      </c>
      <c r="D5" s="4">
        <v>196</v>
      </c>
      <c r="E5" s="5">
        <v>19</v>
      </c>
      <c r="F5" s="6">
        <v>37</v>
      </c>
    </row>
    <row r="6" spans="1:6">
      <c r="A6" s="3">
        <v>2</v>
      </c>
      <c r="B6" s="4">
        <v>123</v>
      </c>
      <c r="C6" s="3">
        <v>11</v>
      </c>
      <c r="D6" s="4">
        <v>163</v>
      </c>
      <c r="E6" s="5">
        <v>20</v>
      </c>
      <c r="F6" s="6">
        <v>31</v>
      </c>
    </row>
    <row r="7" spans="1:6">
      <c r="A7" s="3">
        <v>3</v>
      </c>
      <c r="B7" s="4">
        <v>252</v>
      </c>
      <c r="C7" s="3">
        <v>12</v>
      </c>
      <c r="D7" s="4">
        <v>136</v>
      </c>
      <c r="E7" s="5">
        <v>21</v>
      </c>
      <c r="F7" s="6">
        <v>25</v>
      </c>
    </row>
    <row r="8" spans="1:6">
      <c r="A8" s="3">
        <v>4</v>
      </c>
      <c r="B8" s="4">
        <v>380</v>
      </c>
      <c r="C8" s="3">
        <v>13</v>
      </c>
      <c r="D8" s="4">
        <v>112</v>
      </c>
      <c r="E8" s="5">
        <v>22</v>
      </c>
      <c r="F8" s="6">
        <v>21</v>
      </c>
    </row>
    <row r="9" spans="1:6">
      <c r="A9" s="3">
        <v>5</v>
      </c>
      <c r="B9" s="4">
        <v>428</v>
      </c>
      <c r="C9" s="3">
        <v>14</v>
      </c>
      <c r="D9" s="4">
        <v>94</v>
      </c>
      <c r="E9" s="5">
        <v>23</v>
      </c>
      <c r="F9" s="6">
        <v>17</v>
      </c>
    </row>
    <row r="10" spans="1:6">
      <c r="A10" s="3">
        <v>6</v>
      </c>
      <c r="B10" s="4">
        <v>398</v>
      </c>
      <c r="C10" s="3">
        <v>15</v>
      </c>
      <c r="D10" s="4">
        <v>77</v>
      </c>
      <c r="E10" s="5">
        <v>24</v>
      </c>
      <c r="F10" s="6">
        <v>14</v>
      </c>
    </row>
    <row r="11" spans="1:6">
      <c r="A11" s="3">
        <v>7</v>
      </c>
      <c r="B11" s="4">
        <v>342</v>
      </c>
      <c r="C11" s="3">
        <v>16</v>
      </c>
      <c r="D11" s="4">
        <v>64</v>
      </c>
      <c r="E11" s="5">
        <v>25</v>
      </c>
      <c r="F11" s="6">
        <v>12</v>
      </c>
    </row>
    <row r="12" spans="1:6">
      <c r="A12" s="7">
        <v>8</v>
      </c>
      <c r="B12" s="8">
        <v>285</v>
      </c>
      <c r="C12" s="7">
        <v>17</v>
      </c>
      <c r="D12" s="8">
        <v>53</v>
      </c>
      <c r="E12" s="9"/>
      <c r="F12" s="9"/>
    </row>
  </sheetData>
  <pageMargins left="0.69930555555555596" right="0.6993055555555559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MASKINGUM</vt:lpstr>
      <vt:lpstr>MASKINGUM (2)</vt:lpstr>
      <vt:lpstr>MASKINGUM (3)</vt:lpstr>
      <vt:lpstr>MASKINGUM (4)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 E N O V O</cp:lastModifiedBy>
  <dcterms:created xsi:type="dcterms:W3CDTF">2016-11-18T11:18:19Z</dcterms:created>
  <dcterms:modified xsi:type="dcterms:W3CDTF">2021-06-07T05:28:16Z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1033-9.1.0.4480</vt:lpwstr>
  </property>
</Properties>
</file>